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firstSheet="4" activeTab="10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โอนงบ" sheetId="60" r:id="rId10"/>
    <sheet name="คงเหลือทุกแหล่งเงิน" sheetId="61" r:id="rId11"/>
  </sheets>
  <definedNames>
    <definedName name="_xlnm.Print_Titles" localSheetId="10">คงเหลือทุกแหล่งเงิน!$1:$5</definedName>
    <definedName name="_xlnm.Print_Titles" localSheetId="6">จ่ายจากเงินรายรับ!$4:$11</definedName>
    <definedName name="_xlnm.Print_Titles" localSheetId="0">'รับ-จ่ายเงินสด '!$1:$5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E16" i="54" l="1"/>
  <c r="E26" i="54"/>
  <c r="E23" i="54"/>
  <c r="E14" i="54"/>
  <c r="E10" i="54"/>
  <c r="E54" i="52" l="1"/>
  <c r="D54" i="52"/>
  <c r="I13" i="40" l="1"/>
  <c r="F11" i="67" l="1"/>
  <c r="E12" i="54" l="1"/>
  <c r="I34" i="40" l="1"/>
  <c r="I37" i="40" s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0" i="36" l="1"/>
  <c r="L9" i="40"/>
  <c r="L16" i="40" l="1"/>
</calcChain>
</file>

<file path=xl/sharedStrings.xml><?xml version="1.0" encoding="utf-8"?>
<sst xmlns="http://schemas.openxmlformats.org/spreadsheetml/2006/main" count="1779" uniqueCount="616">
  <si>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</si>
  <si>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</si>
  <si>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</si>
  <si>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</si>
  <si>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</si>
  <si>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</si>
  <si>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</si>
  <si>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</si>
  <si>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</si>
  <si>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</si>
  <si>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</si>
  <si>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</si>
  <si>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</si>
  <si>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</si>
  <si>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</si>
  <si>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</si>
  <si>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</si>
  <si>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</si>
  <si>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</si>
  <si>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</si>
  <si>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</si>
  <si>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</si>
  <si>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</si>
  <si>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</si>
  <si>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</si>
  <si>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</si>
  <si>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</si>
  <si>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</si>
  <si>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</si>
  <si>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</si>
  <si>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</si>
  <si>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</si>
  <si>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</si>
  <si>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</si>
  <si>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</si>
  <si>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</si>
  <si>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</si>
  <si>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</si>
  <si>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</si>
  <si>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</si>
  <si>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</si>
  <si>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</si>
  <si>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</si>
  <si>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</si>
  <si>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</si>
  <si>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</si>
  <si>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</si>
  <si>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</si>
  <si>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</si>
  <si>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</si>
  <si>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</si>
  <si>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</si>
  <si>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</si>
  <si>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</si>
  <si>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</si>
  <si>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</si>
  <si>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</si>
  <si>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</si>
  <si>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</si>
  <si>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</si>
  <si>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</si>
  <si>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</si>
  <si>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</si>
  <si>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</si>
  <si>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</si>
  <si>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</si>
  <si>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</si>
  <si>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</si>
  <si>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</si>
  <si>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</si>
  <si>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</si>
  <si>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</si>
  <si>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</si>
  <si>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</si>
  <si>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</si>
  <si>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</si>
  <si>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</si>
  <si>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</si>
  <si>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</si>
  <si>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</si>
  <si>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</si>
  <si>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</si>
  <si>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</si>
  <si>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</si>
  <si>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</si>
  <si>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</si>
  <si>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</si>
  <si>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</si>
  <si>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</si>
  <si>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</si>
  <si>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</si>
  <si>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</si>
  <si>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</si>
  <si>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</si>
  <si>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</si>
  <si>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</si>
  <si>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</si>
  <si>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</si>
  <si>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</si>
  <si>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</si>
  <si>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</si>
  <si>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</si>
  <si>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</si>
  <si>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</si>
  <si>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</si>
  <si>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</si>
  <si>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</si>
  <si>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</si>
  <si>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</si>
  <si>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</si>
  <si>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</si>
  <si>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</si>
  <si>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</si>
  <si>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</si>
  <si>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</si>
  <si>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</si>
  <si>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</si>
  <si>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</si>
  <si>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</si>
  <si>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</si>
  <si>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</si>
  <si>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</si>
  <si>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</si>
  <si>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</si>
  <si>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</si>
  <si>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</si>
  <si>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</si>
  <si>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</si>
  <si>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</si>
  <si>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</si>
  <si>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</si>
  <si>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</si>
  <si>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</si>
  <si>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</si>
  <si>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</si>
  <si>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</si>
  <si>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</si>
  <si>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</si>
  <si>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</si>
  <si>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</si>
  <si>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</si>
  <si>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</si>
  <si>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</si>
  <si>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</si>
  <si>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</si>
  <si>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</si>
  <si>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</si>
  <si>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</si>
  <si>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</si>
  <si>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</si>
  <si>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</si>
  <si>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</si>
  <si>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</si>
  <si>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</si>
  <si>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</si>
  <si>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</si>
  <si>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</si>
  <si>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</si>
  <si>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</si>
  <si>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</si>
  <si>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</si>
  <si>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</si>
  <si>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</si>
  <si>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</si>
  <si>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</si>
  <si>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</si>
  <si>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</si>
  <si>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</si>
  <si>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</si>
  <si>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</si>
  <si>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</si>
  <si>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</si>
  <si>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</si>
  <si>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</si>
  <si>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</si>
  <si>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</si>
  <si>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</si>
  <si>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</si>
  <si>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</si>
  <si>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</si>
  <si>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</si>
  <si>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</si>
  <si>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</si>
  <si>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</si>
  <si>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</si>
  <si>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</si>
  <si>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</si>
  <si>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</si>
  <si>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</si>
  <si>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</si>
  <si>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</si>
  <si>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</si>
  <si>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</si>
  <si>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</si>
  <si>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</si>
  <si>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</si>
  <si>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</si>
  <si>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</si>
  <si>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</si>
  <si>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</si>
  <si>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</si>
  <si>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</si>
  <si>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</si>
  <si>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</si>
  <si>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</si>
  <si>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</si>
  <si>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</si>
  <si>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</si>
  <si>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</si>
  <si>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</si>
  <si>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</si>
  <si>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</si>
  <si>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</si>
  <si>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</si>
  <si>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</si>
  <si>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</si>
  <si>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</si>
  <si>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</si>
  <si>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</si>
  <si>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</si>
  <si>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</si>
  <si>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</si>
  <si>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</si>
  <si>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</si>
  <si>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</si>
  <si>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</si>
  <si>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</si>
  <si>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</si>
  <si>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</si>
  <si>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</si>
  <si>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</si>
  <si>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</si>
  <si>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</si>
  <si>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</si>
  <si>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</si>
  <si>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</si>
  <si>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</si>
  <si>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</si>
  <si>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</si>
  <si>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</si>
  <si>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</si>
  <si>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</si>
  <si>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</si>
  <si>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</si>
  <si>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</si>
  <si>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</si>
  <si>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</si>
  <si>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</si>
  <si>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</si>
  <si>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</si>
  <si>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</si>
  <si>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</si>
  <si>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</si>
  <si>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</si>
  <si>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</si>
  <si>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</si>
  <si>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</si>
  <si>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</si>
  <si>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</si>
  <si>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</si>
  <si>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</si>
  <si>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</si>
  <si>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</si>
  <si>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</si>
  <si>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</si>
  <si>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</si>
  <si>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</si>
  <si>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</si>
  <si>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</si>
  <si>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</si>
  <si>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</si>
  <si>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</si>
  <si>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</si>
  <si>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</si>
  <si>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</si>
  <si>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</si>
  <si>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</si>
  <si>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</si>
  <si>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</si>
  <si>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</si>
  <si>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</si>
  <si>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</si>
  <si>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</si>
  <si>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</si>
  <si>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</si>
  <si>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</si>
  <si>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</si>
  <si>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</si>
  <si>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</si>
  <si>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</si>
  <si>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</si>
  <si>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</si>
  <si>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</si>
  <si>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</si>
  <si>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</si>
  <si>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</si>
  <si>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</si>
  <si>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</si>
  <si>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</si>
  <si>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</si>
  <si>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</si>
  <si>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</si>
  <si>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</si>
  <si>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</si>
  <si>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</si>
  <si>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</si>
  <si>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</si>
  <si>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</si>
  <si>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</si>
  <si>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</si>
  <si>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</si>
  <si>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</si>
  <si>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</si>
  <si>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</si>
  <si>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</si>
  <si>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</si>
  <si>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</si>
  <si>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</si>
  <si>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</si>
  <si>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</si>
  <si>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</si>
  <si>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</si>
  <si>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</si>
  <si>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</si>
  <si>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</si>
  <si>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</si>
  <si>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</si>
  <si>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</si>
  <si>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</si>
  <si>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</si>
  <si>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</si>
  <si>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</si>
  <si>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</si>
  <si>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</si>
  <si>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</si>
  <si>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</si>
  <si>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</si>
  <si>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</si>
  <si>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</si>
  <si>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</si>
  <si>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</si>
  <si>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</si>
  <si>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</si>
  <si>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</si>
  <si>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</si>
  <si>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</si>
  <si>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</si>
  <si>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</si>
  <si>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</si>
  <si>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</si>
  <si>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</si>
  <si>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</si>
  <si>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</si>
  <si>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</si>
  <si>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</si>
  <si>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</si>
  <si>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</si>
  <si>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</si>
  <si>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</si>
  <si>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</si>
  <si>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</si>
  <si>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</si>
  <si>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</si>
  <si>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</si>
  <si>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</si>
  <si>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</si>
  <si>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</si>
  <si>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</si>
  <si>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</si>
  <si>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</si>
  <si>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</si>
  <si>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</si>
  <si>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</si>
  <si>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</si>
  <si>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</si>
  <si>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</si>
  <si>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</si>
  <si>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</si>
  <si>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</si>
  <si>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</si>
  <si>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</si>
  <si>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</si>
  <si>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</si>
  <si>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</si>
  <si>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</si>
  <si>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</si>
  <si>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</si>
  <si>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</si>
  <si>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</si>
  <si>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</si>
  <si>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</si>
  <si>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</si>
  <si>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</si>
  <si>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</si>
  <si>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</si>
  <si>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</si>
  <si>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</si>
  <si>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</si>
  <si>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</si>
  <si>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</si>
  <si>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</si>
  <si>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</si>
  <si>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</si>
  <si>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</si>
  <si>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</si>
  <si>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</si>
  <si>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</si>
  <si>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</si>
  <si>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</si>
  <si>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</si>
  <si>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</si>
  <si>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</si>
  <si>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</si>
  <si>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</si>
  <si>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</si>
  <si>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</si>
  <si>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</si>
  <si>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</si>
  <si>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</si>
  <si>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</si>
  <si>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</si>
  <si>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</si>
  <si>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</si>
  <si>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</si>
  <si>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</si>
  <si>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</si>
  <si>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</si>
  <si>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</si>
  <si>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</si>
  <si>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</si>
  <si>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</si>
  <si>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</si>
  <si>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</si>
  <si>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</si>
  <si>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</si>
  <si>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</si>
  <si>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</si>
  <si>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</si>
  <si>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</si>
  <si>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</si>
  <si>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</si>
  <si>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</si>
  <si>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</si>
  <si>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</si>
  <si>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</si>
  <si>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</si>
  <si>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</si>
  <si>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</si>
  <si>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</si>
  <si>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</si>
  <si>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</si>
  <si>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</si>
  <si>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</si>
  <si>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</si>
  <si>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</si>
  <si>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</si>
  <si>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</si>
  <si>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</si>
  <si>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</si>
  <si>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</si>
  <si>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</si>
  <si>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</si>
  <si>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</si>
  <si>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</si>
  <si>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</si>
  <si>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</si>
  <si>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</si>
  <si>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</si>
  <si>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</si>
  <si>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</si>
  <si>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รวมค่าใช้สอย</t>
  </si>
  <si>
    <t>รวมค่าวัสดุ</t>
  </si>
  <si>
    <t>รวมค่าสาธารณูปโภค</t>
  </si>
  <si>
    <t>รวมค่าครุภัณฑ์</t>
  </si>
  <si>
    <t>163,860.00</t>
  </si>
  <si>
    <t>รวมงบกลาง</t>
  </si>
  <si>
    <t>30,000.00</t>
  </si>
  <si>
    <t>เงินรับฝากอื่นๆ กรมส่งเสริมการปกครองท้องถิ่น</t>
  </si>
  <si>
    <t>เดือนกันยายน ถึงเดือนกันยายน   ปีงบประมาณ 2560</t>
  </si>
  <si>
    <t>1,500.00</t>
  </si>
  <si>
    <t>148,000.00</t>
  </si>
  <si>
    <t>149,500.00</t>
  </si>
  <si>
    <t>31,500.00</t>
  </si>
  <si>
    <t>61,500.00</t>
  </si>
  <si>
    <t>29,000.00</t>
  </si>
  <si>
    <t>22,920.00</t>
  </si>
  <si>
    <t>51,920.00</t>
  </si>
  <si>
    <t>(1,200.00)</t>
  </si>
  <si>
    <t>50,720.00</t>
  </si>
  <si>
    <t>(149,500.00)</t>
  </si>
  <si>
    <t>(30,000.00)</t>
  </si>
  <si>
    <t>(179,500.00)</t>
  </si>
  <si>
    <t>(60,500.00)</t>
  </si>
  <si>
    <t>(90,500.00)</t>
  </si>
  <si>
    <t>(240,000.00)</t>
  </si>
  <si>
    <t>(72,920.00)</t>
  </si>
  <si>
    <t>1,200.00</t>
  </si>
  <si>
    <t>50,000.00</t>
  </si>
  <si>
    <t>51,200.00</t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</si>
  <si>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</si>
  <si>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</si>
  <si>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</si>
  <si>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</si>
  <si>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</si>
  <si>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</si>
  <si>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</si>
  <si>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</si>
  <si>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11,729.83</t>
  </si>
  <si>
    <t>12,585.00</t>
  </si>
  <si>
    <t>11,380,217.00</t>
  </si>
  <si>
    <t>10,066,732.00</t>
  </si>
  <si>
    <t>766,575.00</t>
  </si>
  <si>
    <t>979,000.00</t>
  </si>
  <si>
    <t>5,856,640.00</t>
  </si>
  <si>
    <t>3,576,241.00</t>
  </si>
  <si>
    <t>1,230,000.00</t>
  </si>
  <si>
    <t>1,297,250.00</t>
  </si>
  <si>
    <t>5,956,500.00</t>
  </si>
  <si>
    <t>20,062,058.01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</si>
  <si>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</si>
  <si>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</si>
  <si>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</si>
  <si>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</si>
  <si>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</si>
  <si>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</si>
  <si>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</si>
  <si>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ปีงบประมาณ 2561 ประจำเดือน พฤศจิกายน</t>
  </si>
  <si>
    <t>2,303.80</t>
  </si>
  <si>
    <t>2,195.74</t>
  </si>
  <si>
    <t>6,470.41</t>
  </si>
  <si>
    <t>125,045.00</t>
  </si>
  <si>
    <t>71,670.00</t>
  </si>
  <si>
    <t>8,300.00</t>
  </si>
  <si>
    <t>6,800.00</t>
  </si>
  <si>
    <t>1,442,888.21</t>
  </si>
  <si>
    <t>7,146,168.00</t>
  </si>
  <si>
    <t>5,279,500.00</t>
  </si>
  <si>
    <t>หมวดเงินอุดหนุนระบุวัตถุประสงค์/เฉพาะกิจ</t>
  </si>
  <si>
    <t xml:space="preserve"> 44100000  </t>
  </si>
  <si>
    <t>50,361,300.00</t>
  </si>
  <si>
    <t>1,495,601.00</t>
  </si>
  <si>
    <t xml:space="preserve"> 11042000  </t>
  </si>
  <si>
    <t>850.98</t>
  </si>
  <si>
    <t>560.48</t>
  </si>
  <si>
    <t>16,310.00</t>
  </si>
  <si>
    <t>5,280.00</t>
  </si>
  <si>
    <t>10.10</t>
  </si>
  <si>
    <t>4.90</t>
  </si>
  <si>
    <t>12.12</t>
  </si>
  <si>
    <t>5.88</t>
  </si>
  <si>
    <t>124,000.00</t>
  </si>
  <si>
    <t>99,100.00</t>
  </si>
  <si>
    <t>25,170.00</t>
  </si>
  <si>
    <t>438,672.52</t>
  </si>
  <si>
    <t>243,754.76</t>
  </si>
  <si>
    <t>24,818.00</t>
  </si>
  <si>
    <t>9,607.00</t>
  </si>
  <si>
    <t>1,762,013.00</t>
  </si>
  <si>
    <t>979,613.00</t>
  </si>
  <si>
    <t>327,720.00</t>
  </si>
  <si>
    <t>1,533,150.00</t>
  </si>
  <si>
    <t>17,100.00</t>
  </si>
  <si>
    <t>11,650.00</t>
  </si>
  <si>
    <t>323,124.00</t>
  </si>
  <si>
    <t>261,104.00</t>
  </si>
  <si>
    <t>9,300.00</t>
  </si>
  <si>
    <t>186,876.00</t>
  </si>
  <si>
    <t>94,881.03</t>
  </si>
  <si>
    <t>15,426.73</t>
  </si>
  <si>
    <t>11,236,000.00</t>
  </si>
  <si>
    <t>623,000.00</t>
  </si>
  <si>
    <t>4,797,709.73</t>
  </si>
  <si>
    <t>2,925,409.76</t>
  </si>
  <si>
    <t>28,047.08</t>
  </si>
  <si>
    <t>173,570.00</t>
  </si>
  <si>
    <t>55,200.00</t>
  </si>
  <si>
    <t>4,500.00</t>
  </si>
  <si>
    <t xml:space="preserve"> 21040014  </t>
  </si>
  <si>
    <t>147,422.77</t>
  </si>
  <si>
    <t>133,110.77</t>
  </si>
  <si>
    <t>ณ วันที่ 30 พฤศจิกายน 2560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</si>
  <si>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</si>
  <si>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</si>
  <si>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</si>
  <si>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</si>
  <si>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</si>
  <si>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</si>
  <si>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</si>
  <si>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</si>
  <si>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</si>
  <si>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</si>
  <si>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</si>
  <si>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</si>
  <si>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</si>
  <si>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</si>
  <si>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</si>
  <si>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</si>
  <si>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</si>
  <si>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</si>
  <si>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เงินรับฝากอื่นๆ รอคืนจังหวัด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</si>
  <si>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</si>
  <si>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</si>
  <si>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</si>
  <si>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ประจำเดือน พฤศจิกายน  2560</t>
  </si>
  <si>
    <t>ประจำเดือนพฤศจิกายน  2560</t>
  </si>
  <si>
    <t>ประจำเดือน พฤศจิกายน  ปีงบประมาณ   พ.ศ. 2561</t>
  </si>
  <si>
    <t>กระดาษทำการกระทบยอดรายจ่าย (จ่ายจากเงินสะสม)</t>
  </si>
  <si>
    <t>ประจำเดือน  พฤศจิกายน ปีงบประมาณ พ.ศ.  2561</t>
  </si>
  <si>
    <t>ประจำเดือน พฤศจิกายน ปีงบประมาณ พ.ศ. 2561</t>
  </si>
  <si>
    <t>ประจำเดือน พฤศจิกายน ปีงบประมาณ พ.ศ.  2561</t>
  </si>
  <si>
    <t>เงินอุดหนุนระบุวัตถุประสงค์/เฉพาะกิจ</t>
  </si>
  <si>
    <t>รวมเงินอุดหนุนระบุวัตถุประสงค์/เฉพาะกิจคงเหลือ</t>
  </si>
  <si>
    <t>30/11/60</t>
  </si>
  <si>
    <t>24851986</t>
  </si>
  <si>
    <t>7/12/60</t>
  </si>
  <si>
    <t>24851991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</si>
</sst>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1" formatCode="_-* #,##0_-;\-* #,##0_-;_-* &quot;-&quot;??_-;_-@_-"/>
  </numFmts>
  <fonts count="57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0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u/>
      <sz val="10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sz val="10"/>
      <color rgb="FF00008B"/>
      <name val="Microsoft Sans Serif"/>
      <family val="2"/>
    </font>
    <font>
      <b/>
      <sz val="14"/>
      <color theme="1"/>
      <name val="Angsana New"/>
      <family val="1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sz val="1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sz val="1"/>
      <color rgb="FF000000"/>
      <name val="Arial"/>
      <family val="2"/>
    </font>
    <font>
      <b/>
      <sz val="10"/>
      <color rgb="FF0000FF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7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187" fontId="6" fillId="0" borderId="0" xfId="0" applyNumberFormat="1" applyFont="1" applyBorder="1"/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27" fillId="0" borderId="0" xfId="0" applyFont="1"/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187" fontId="28" fillId="0" borderId="9" xfId="1" applyFont="1" applyBorder="1" applyAlignment="1">
      <alignment horizontal="center" vertical="center" wrapText="1"/>
    </xf>
    <xf numFmtId="187" fontId="26" fillId="0" borderId="50" xfId="1" applyFont="1" applyBorder="1"/>
    <xf numFmtId="187" fontId="9" fillId="0" borderId="0" xfId="1" applyFont="1" applyBorder="1"/>
    <xf numFmtId="43" fontId="3" fillId="0" borderId="51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1" fillId="2" borderId="52" xfId="0" applyNumberFormat="1" applyFont="1" applyFill="1" applyBorder="1" applyAlignment="1">
      <alignment vertical="top" wrapText="1"/>
    </xf>
    <xf numFmtId="0" fontId="21" fillId="2" borderId="53" xfId="0" applyNumberFormat="1" applyFont="1" applyFill="1" applyBorder="1" applyAlignment="1">
      <alignment vertical="top" wrapText="1"/>
    </xf>
    <xf numFmtId="0" fontId="21" fillId="2" borderId="54" xfId="0" applyNumberFormat="1" applyFont="1" applyFill="1" applyBorder="1" applyAlignment="1">
      <alignment vertical="top" wrapText="1"/>
    </xf>
    <xf numFmtId="0" fontId="21" fillId="2" borderId="57" xfId="0" applyNumberFormat="1" applyFont="1" applyFill="1" applyBorder="1" applyAlignment="1">
      <alignment vertical="top" wrapText="1"/>
    </xf>
    <xf numFmtId="0" fontId="21" fillId="2" borderId="59" xfId="0" applyNumberFormat="1" applyFont="1" applyFill="1" applyBorder="1" applyAlignment="1">
      <alignment vertical="top" wrapText="1"/>
    </xf>
    <xf numFmtId="0" fontId="21" fillId="2" borderId="6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1" fillId="2" borderId="0" xfId="0" applyNumberFormat="1" applyFont="1" applyFill="1" applyBorder="1" applyAlignment="1">
      <alignment vertical="top" wrapText="1"/>
    </xf>
    <xf numFmtId="0" fontId="30" fillId="0" borderId="55" xfId="0" applyNumberFormat="1" applyFont="1" applyFill="1" applyBorder="1" applyAlignment="1">
      <alignment horizontal="right" vertical="center" wrapText="1" readingOrder="1"/>
    </xf>
    <xf numFmtId="0" fontId="29" fillId="0" borderId="55" xfId="0" applyNumberFormat="1" applyFont="1" applyFill="1" applyBorder="1" applyAlignment="1">
      <alignment horizontal="right" vertical="center" wrapText="1" readingOrder="1"/>
    </xf>
    <xf numFmtId="0" fontId="21" fillId="2" borderId="58" xfId="0" applyNumberFormat="1" applyFont="1" applyFill="1" applyBorder="1" applyAlignment="1">
      <alignment vertical="top" wrapText="1"/>
    </xf>
    <xf numFmtId="0" fontId="28" fillId="0" borderId="10" xfId="0" applyFont="1" applyBorder="1" applyAlignment="1">
      <alignment horizontal="left" vertical="center" wrapText="1"/>
    </xf>
    <xf numFmtId="187" fontId="28" fillId="0" borderId="9" xfId="1" applyFont="1" applyBorder="1" applyAlignment="1">
      <alignment horizontal="right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justify" vertical="center" wrapText="1"/>
    </xf>
    <xf numFmtId="43" fontId="14" fillId="0" borderId="12" xfId="1" applyNumberFormat="1" applyFont="1" applyFill="1" applyBorder="1" applyAlignment="1"/>
    <xf numFmtId="49" fontId="14" fillId="0" borderId="12" xfId="0" applyNumberFormat="1" applyFont="1" applyFill="1" applyBorder="1" applyAlignment="1">
      <alignment horizontal="center"/>
    </xf>
    <xf numFmtId="43" fontId="17" fillId="0" borderId="12" xfId="0" applyNumberFormat="1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43" fontId="10" fillId="0" borderId="12" xfId="1" applyNumberFormat="1" applyFont="1" applyFill="1" applyBorder="1"/>
    <xf numFmtId="49" fontId="10" fillId="0" borderId="7" xfId="0" applyNumberFormat="1" applyFont="1" applyFill="1" applyBorder="1" applyAlignment="1">
      <alignment horizont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horizontal="right" vertical="top" wrapText="1" readingOrder="1"/>
    </xf>
    <xf numFmtId="0" fontId="36" fillId="0" borderId="17" xfId="0" applyNumberFormat="1" applyFont="1" applyFill="1" applyBorder="1" applyAlignment="1">
      <alignment vertical="center" wrapText="1" readingOrder="1"/>
    </xf>
    <xf numFmtId="0" fontId="36" fillId="0" borderId="18" xfId="0" applyNumberFormat="1" applyFont="1" applyFill="1" applyBorder="1" applyAlignment="1">
      <alignment horizontal="left" vertical="center" wrapText="1" readingOrder="1"/>
    </xf>
    <xf numFmtId="0" fontId="35" fillId="0" borderId="18" xfId="0" applyNumberFormat="1" applyFont="1" applyFill="1" applyBorder="1" applyAlignment="1">
      <alignment vertical="center" wrapText="1" readingOrder="1"/>
    </xf>
    <xf numFmtId="0" fontId="36" fillId="0" borderId="18" xfId="0" applyNumberFormat="1" applyFont="1" applyFill="1" applyBorder="1" applyAlignment="1">
      <alignment horizontal="right" vertical="center" wrapText="1" readingOrder="1"/>
    </xf>
    <xf numFmtId="0" fontId="39" fillId="0" borderId="27" xfId="0" applyNumberFormat="1" applyFont="1" applyFill="1" applyBorder="1" applyAlignment="1">
      <alignment horizontal="right" vertical="center" wrapText="1" readingOrder="1"/>
    </xf>
    <xf numFmtId="0" fontId="40" fillId="0" borderId="27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2" fillId="2" borderId="30" xfId="0" applyNumberFormat="1" applyFont="1" applyFill="1" applyBorder="1" applyAlignment="1">
      <alignment vertical="top" wrapText="1"/>
    </xf>
    <xf numFmtId="0" fontId="32" fillId="2" borderId="21" xfId="0" applyNumberFormat="1" applyFont="1" applyFill="1" applyBorder="1" applyAlignment="1">
      <alignment vertical="top" wrapText="1"/>
    </xf>
    <xf numFmtId="0" fontId="32" fillId="2" borderId="22" xfId="0" applyNumberFormat="1" applyFont="1" applyFill="1" applyBorder="1" applyAlignment="1">
      <alignment vertical="top" wrapText="1"/>
    </xf>
    <xf numFmtId="0" fontId="32" fillId="2" borderId="32" xfId="0" applyNumberFormat="1" applyFont="1" applyFill="1" applyBorder="1" applyAlignment="1">
      <alignment vertical="top" wrapText="1"/>
    </xf>
    <xf numFmtId="0" fontId="32" fillId="2" borderId="25" xfId="0" applyNumberFormat="1" applyFont="1" applyFill="1" applyBorder="1" applyAlignment="1">
      <alignment vertical="top" wrapText="1"/>
    </xf>
    <xf numFmtId="0" fontId="35" fillId="4" borderId="45" xfId="0" applyNumberFormat="1" applyFont="1" applyFill="1" applyBorder="1" applyAlignment="1">
      <alignment vertical="top" wrapText="1" readingOrder="1"/>
    </xf>
    <xf numFmtId="0" fontId="36" fillId="2" borderId="22" xfId="0" applyNumberFormat="1" applyFont="1" applyFill="1" applyBorder="1" applyAlignment="1">
      <alignment horizontal="left" vertical="center" wrapText="1" readingOrder="1"/>
    </xf>
    <xf numFmtId="0" fontId="36" fillId="4" borderId="45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/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0" fontId="36" fillId="2" borderId="20" xfId="0" applyNumberFormat="1" applyFont="1" applyFill="1" applyBorder="1" applyAlignment="1">
      <alignment horizontal="center" vertical="center" wrapText="1" readingOrder="1"/>
    </xf>
    <xf numFmtId="0" fontId="36" fillId="2" borderId="17" xfId="0" applyNumberFormat="1" applyFont="1" applyFill="1" applyBorder="1" applyAlignment="1">
      <alignment horizontal="center" vertical="center" wrapText="1" readingOrder="1"/>
    </xf>
    <xf numFmtId="0" fontId="36" fillId="2" borderId="23" xfId="0" applyNumberFormat="1" applyFont="1" applyFill="1" applyBorder="1" applyAlignment="1">
      <alignment horizontal="center" vertical="center" wrapText="1" readingOrder="1"/>
    </xf>
    <xf numFmtId="0" fontId="39" fillId="0" borderId="26" xfId="0" applyNumberFormat="1" applyFont="1" applyFill="1" applyBorder="1" applyAlignment="1">
      <alignment horizontal="right" vertical="center" wrapText="1" readingOrder="1"/>
    </xf>
    <xf numFmtId="0" fontId="40" fillId="0" borderId="26" xfId="0" applyNumberFormat="1" applyFont="1" applyFill="1" applyBorder="1" applyAlignment="1">
      <alignment horizontal="right" vertical="center" wrapText="1" readingOrder="1"/>
    </xf>
    <xf numFmtId="0" fontId="36" fillId="0" borderId="29" xfId="0" applyNumberFormat="1" applyFont="1" applyFill="1" applyBorder="1" applyAlignment="1">
      <alignment horizontal="right"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2" fillId="0" borderId="18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vertical="top" wrapText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0" fontId="21" fillId="0" borderId="0" xfId="0" applyFont="1" applyFill="1" applyBorder="1"/>
    <xf numFmtId="0" fontId="32" fillId="0" borderId="0" xfId="0" applyFont="1" applyFill="1" applyBorder="1"/>
    <xf numFmtId="189" fontId="44" fillId="0" borderId="17" xfId="0" applyNumberFormat="1" applyFont="1" applyFill="1" applyBorder="1" applyAlignment="1">
      <alignment horizontal="right" vertical="top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43" fillId="3" borderId="17" xfId="0" applyNumberFormat="1" applyFont="1" applyFill="1" applyBorder="1" applyAlignment="1">
      <alignment vertical="top" wrapText="1" readingOrder="1"/>
    </xf>
    <xf numFmtId="0" fontId="32" fillId="2" borderId="0" xfId="0" applyNumberFormat="1" applyFont="1" applyFill="1" applyBorder="1" applyAlignment="1">
      <alignment vertical="top" wrapText="1"/>
    </xf>
    <xf numFmtId="0" fontId="36" fillId="2" borderId="38" xfId="0" applyNumberFormat="1" applyFont="1" applyFill="1" applyBorder="1" applyAlignment="1">
      <alignment horizontal="center" vertical="center" wrapText="1" readingOrder="1"/>
    </xf>
    <xf numFmtId="0" fontId="32" fillId="2" borderId="31" xfId="0" applyNumberFormat="1" applyFont="1" applyFill="1" applyBorder="1" applyAlignment="1">
      <alignment vertical="top" wrapText="1"/>
    </xf>
    <xf numFmtId="0" fontId="36" fillId="2" borderId="35" xfId="0" applyNumberFormat="1" applyFont="1" applyFill="1" applyBorder="1" applyAlignment="1">
      <alignment horizontal="center" vertical="center" wrapText="1" readingOrder="1"/>
    </xf>
    <xf numFmtId="0" fontId="35" fillId="2" borderId="38" xfId="0" applyNumberFormat="1" applyFont="1" applyFill="1" applyBorder="1" applyAlignment="1">
      <alignment horizontal="center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5" fillId="0" borderId="45" xfId="0" applyNumberFormat="1" applyFont="1" applyFill="1" applyBorder="1" applyAlignment="1">
      <alignment vertical="top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32" fillId="2" borderId="33" xfId="0" applyNumberFormat="1" applyFont="1" applyFill="1" applyBorder="1" applyAlignment="1">
      <alignment vertical="top" wrapText="1"/>
    </xf>
    <xf numFmtId="0" fontId="32" fillId="2" borderId="24" xfId="0" applyNumberFormat="1" applyFont="1" applyFill="1" applyBorder="1" applyAlignment="1">
      <alignment vertical="top" wrapText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21" fillId="2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188" fontId="46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7" fontId="35" fillId="0" borderId="17" xfId="1" applyFont="1" applyFill="1" applyBorder="1" applyAlignment="1">
      <alignment horizontal="right" vertical="center" wrapText="1" readingOrder="1"/>
    </xf>
    <xf numFmtId="187" fontId="36" fillId="0" borderId="17" xfId="1" applyFont="1" applyFill="1" applyBorder="1" applyAlignment="1">
      <alignment horizontal="right" vertical="center" wrapText="1" readingOrder="1"/>
    </xf>
    <xf numFmtId="187" fontId="40" fillId="0" borderId="26" xfId="1" applyFont="1" applyFill="1" applyBorder="1" applyAlignment="1">
      <alignment horizontal="right" vertical="center" wrapText="1" readingOrder="1"/>
    </xf>
    <xf numFmtId="187" fontId="36" fillId="0" borderId="29" xfId="1" applyFont="1" applyFill="1" applyBorder="1" applyAlignment="1">
      <alignment horizontal="right" vertical="center" wrapText="1" readingOrder="1"/>
    </xf>
    <xf numFmtId="187" fontId="39" fillId="0" borderId="26" xfId="1" applyFont="1" applyFill="1" applyBorder="1" applyAlignment="1">
      <alignment horizontal="right" vertical="center" wrapText="1" readingOrder="1"/>
    </xf>
    <xf numFmtId="0" fontId="50" fillId="0" borderId="0" xfId="0" applyFont="1" applyFill="1" applyBorder="1"/>
    <xf numFmtId="0" fontId="51" fillId="0" borderId="0" xfId="0" applyNumberFormat="1" applyFont="1" applyFill="1" applyBorder="1" applyAlignment="1">
      <alignment vertical="top" wrapText="1" readingOrder="1"/>
    </xf>
    <xf numFmtId="0" fontId="50" fillId="0" borderId="0" xfId="0" applyFont="1" applyFill="1" applyBorder="1" applyAlignment="1"/>
    <xf numFmtId="0" fontId="52" fillId="0" borderId="0" xfId="0" applyFont="1" applyBorder="1"/>
    <xf numFmtId="0" fontId="52" fillId="0" borderId="0" xfId="0" applyFont="1"/>
    <xf numFmtId="0" fontId="52" fillId="0" borderId="0" xfId="0" applyFont="1" applyFill="1" applyBorder="1"/>
    <xf numFmtId="0" fontId="52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191" fontId="52" fillId="0" borderId="0" xfId="1" applyNumberFormat="1" applyFont="1" applyFill="1" applyAlignment="1">
      <alignment horizontal="left" vertical="center"/>
    </xf>
    <xf numFmtId="0" fontId="52" fillId="0" borderId="0" xfId="0" applyFont="1" applyFill="1" applyBorder="1" applyAlignment="1">
      <alignment horizontal="center"/>
    </xf>
    <xf numFmtId="191" fontId="52" fillId="0" borderId="0" xfId="1" applyNumberFormat="1" applyFont="1" applyFill="1" applyAlignment="1">
      <alignment horizontal="center" vertical="center"/>
    </xf>
    <xf numFmtId="0" fontId="21" fillId="2" borderId="30" xfId="0" applyNumberFormat="1" applyFont="1" applyFill="1" applyBorder="1" applyAlignment="1">
      <alignment vertical="top" wrapText="1"/>
    </xf>
    <xf numFmtId="0" fontId="21" fillId="2" borderId="21" xfId="0" applyNumberFormat="1" applyFont="1" applyFill="1" applyBorder="1" applyAlignment="1">
      <alignment vertical="top" wrapText="1"/>
    </xf>
    <xf numFmtId="0" fontId="21" fillId="2" borderId="22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21" fillId="2" borderId="32" xfId="0" applyNumberFormat="1" applyFont="1" applyFill="1" applyBorder="1" applyAlignment="1">
      <alignment vertical="top" wrapText="1"/>
    </xf>
    <xf numFmtId="0" fontId="24" fillId="2" borderId="38" xfId="0" applyNumberFormat="1" applyFont="1" applyFill="1" applyBorder="1" applyAlignment="1">
      <alignment horizontal="center" vertical="center" wrapText="1" readingOrder="1"/>
    </xf>
    <xf numFmtId="0" fontId="21" fillId="2" borderId="33" xfId="0" applyNumberFormat="1" applyFont="1" applyFill="1" applyBorder="1" applyAlignment="1">
      <alignment vertical="top" wrapText="1"/>
    </xf>
    <xf numFmtId="0" fontId="21" fillId="2" borderId="24" xfId="0" applyNumberFormat="1" applyFont="1" applyFill="1" applyBorder="1" applyAlignment="1">
      <alignment vertical="top" wrapText="1"/>
    </xf>
    <xf numFmtId="0" fontId="21" fillId="2" borderId="25" xfId="0" applyNumberFormat="1" applyFont="1" applyFill="1" applyBorder="1" applyAlignment="1">
      <alignment vertical="top" wrapText="1"/>
    </xf>
    <xf numFmtId="0" fontId="24" fillId="4" borderId="45" xfId="0" applyNumberFormat="1" applyFont="1" applyFill="1" applyBorder="1" applyAlignment="1">
      <alignment vertical="top" wrapText="1" readingOrder="1"/>
    </xf>
    <xf numFmtId="189" fontId="54" fillId="0" borderId="17" xfId="0" applyNumberFormat="1" applyFont="1" applyFill="1" applyBorder="1" applyAlignment="1">
      <alignment horizontal="right" vertical="center" wrapText="1" readingOrder="1"/>
    </xf>
    <xf numFmtId="189" fontId="56" fillId="0" borderId="17" xfId="0" applyNumberFormat="1" applyFont="1" applyFill="1" applyBorder="1" applyAlignment="1">
      <alignment vertical="top" wrapText="1" readingOrder="1"/>
    </xf>
    <xf numFmtId="0" fontId="3" fillId="0" borderId="0" xfId="0" applyFont="1" applyBorder="1" applyAlignment="1">
      <alignment horizontal="center"/>
    </xf>
    <xf numFmtId="0" fontId="39" fillId="0" borderId="0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/>
    <xf numFmtId="0" fontId="41" fillId="0" borderId="0" xfId="0" applyNumberFormat="1" applyFont="1" applyFill="1" applyBorder="1" applyAlignment="1">
      <alignment vertical="top" wrapText="1" readingOrder="1"/>
    </xf>
    <xf numFmtId="0" fontId="40" fillId="0" borderId="26" xfId="0" applyNumberFormat="1" applyFont="1" applyFill="1" applyBorder="1" applyAlignment="1">
      <alignment horizontal="right" vertical="center" wrapText="1" readingOrder="1"/>
    </xf>
    <xf numFmtId="0" fontId="32" fillId="0" borderId="27" xfId="0" applyNumberFormat="1" applyFont="1" applyFill="1" applyBorder="1" applyAlignment="1">
      <alignment vertical="top" wrapText="1"/>
    </xf>
    <xf numFmtId="0" fontId="32" fillId="0" borderId="28" xfId="0" applyNumberFormat="1" applyFont="1" applyFill="1" applyBorder="1" applyAlignment="1">
      <alignment vertical="top" wrapText="1"/>
    </xf>
    <xf numFmtId="0" fontId="40" fillId="0" borderId="26" xfId="0" applyNumberFormat="1" applyFont="1" applyFill="1" applyBorder="1" applyAlignment="1">
      <alignment horizontal="center" vertical="center" wrapText="1" readingOrder="1"/>
    </xf>
    <xf numFmtId="187" fontId="40" fillId="0" borderId="26" xfId="1" applyFont="1" applyFill="1" applyBorder="1" applyAlignment="1">
      <alignment horizontal="right" vertical="center" wrapText="1" readingOrder="1"/>
    </xf>
    <xf numFmtId="187" fontId="32" fillId="0" borderId="27" xfId="1" applyFont="1" applyFill="1" applyBorder="1" applyAlignment="1">
      <alignment vertical="top" wrapText="1"/>
    </xf>
    <xf numFmtId="187" fontId="32" fillId="0" borderId="28" xfId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0" fontId="32" fillId="0" borderId="18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187" fontId="36" fillId="0" borderId="17" xfId="1" applyFont="1" applyFill="1" applyBorder="1" applyAlignment="1">
      <alignment horizontal="right" vertical="center" wrapText="1" readingOrder="1"/>
    </xf>
    <xf numFmtId="187" fontId="32" fillId="0" borderId="18" xfId="1" applyFont="1" applyFill="1" applyBorder="1" applyAlignment="1">
      <alignment vertical="top" wrapText="1"/>
    </xf>
    <xf numFmtId="187" fontId="32" fillId="0" borderId="19" xfId="1" applyFont="1" applyFill="1" applyBorder="1" applyAlignment="1">
      <alignment vertical="top" wrapText="1"/>
    </xf>
    <xf numFmtId="0" fontId="35" fillId="0" borderId="29" xfId="0" applyNumberFormat="1" applyFont="1" applyFill="1" applyBorder="1" applyAlignment="1">
      <alignment vertical="center" wrapText="1" readingOrder="1"/>
    </xf>
    <xf numFmtId="0" fontId="36" fillId="0" borderId="29" xfId="0" applyNumberFormat="1" applyFont="1" applyFill="1" applyBorder="1" applyAlignment="1">
      <alignment horizontal="right" vertical="center" wrapText="1" readingOrder="1"/>
    </xf>
    <xf numFmtId="0" fontId="35" fillId="0" borderId="17" xfId="0" applyNumberFormat="1" applyFont="1" applyFill="1" applyBorder="1" applyAlignment="1">
      <alignment vertical="center" wrapText="1" readingOrder="1"/>
    </xf>
    <xf numFmtId="0" fontId="35" fillId="0" borderId="17" xfId="0" applyNumberFormat="1" applyFont="1" applyFill="1" applyBorder="1" applyAlignment="1">
      <alignment horizontal="center" vertical="center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7" fontId="35" fillId="0" borderId="17" xfId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horizontal="center" vertical="center" wrapText="1" readingOrder="1"/>
    </xf>
    <xf numFmtId="0" fontId="36" fillId="2" borderId="17" xfId="0" applyNumberFormat="1" applyFont="1" applyFill="1" applyBorder="1" applyAlignment="1">
      <alignment horizontal="center" vertical="center" wrapText="1" readingOrder="1"/>
    </xf>
    <xf numFmtId="0" fontId="36" fillId="2" borderId="20" xfId="0" applyNumberFormat="1" applyFont="1" applyFill="1" applyBorder="1" applyAlignment="1">
      <alignment horizontal="center" vertical="center" wrapText="1" readingOrder="1"/>
    </xf>
    <xf numFmtId="0" fontId="32" fillId="0" borderId="21" xfId="0" applyNumberFormat="1" applyFont="1" applyFill="1" applyBorder="1" applyAlignment="1">
      <alignment vertical="top" wrapText="1"/>
    </xf>
    <xf numFmtId="0" fontId="32" fillId="0" borderId="22" xfId="0" applyNumberFormat="1" applyFont="1" applyFill="1" applyBorder="1" applyAlignment="1">
      <alignment vertical="top" wrapText="1"/>
    </xf>
    <xf numFmtId="0" fontId="36" fillId="2" borderId="23" xfId="0" applyNumberFormat="1" applyFont="1" applyFill="1" applyBorder="1" applyAlignment="1">
      <alignment horizontal="center" vertical="center" wrapText="1" readingOrder="1"/>
    </xf>
    <xf numFmtId="0" fontId="32" fillId="0" borderId="24" xfId="0" applyNumberFormat="1" applyFont="1" applyFill="1" applyBorder="1" applyAlignment="1">
      <alignment vertical="top" wrapText="1"/>
    </xf>
    <xf numFmtId="0" fontId="32" fillId="0" borderId="25" xfId="0" applyNumberFormat="1" applyFont="1" applyFill="1" applyBorder="1" applyAlignment="1">
      <alignment vertical="top" wrapText="1"/>
    </xf>
    <xf numFmtId="0" fontId="33" fillId="0" borderId="0" xfId="0" applyNumberFormat="1" applyFont="1" applyFill="1" applyBorder="1" applyAlignment="1">
      <alignment horizontal="center" vertical="top" wrapText="1" readingOrder="1"/>
    </xf>
    <xf numFmtId="0" fontId="35" fillId="0" borderId="0" xfId="0" applyNumberFormat="1" applyFont="1" applyFill="1" applyBorder="1" applyAlignment="1">
      <alignment horizontal="center" vertical="top" wrapText="1" readingOrder="1"/>
    </xf>
    <xf numFmtId="0" fontId="39" fillId="0" borderId="26" xfId="0" applyNumberFormat="1" applyFont="1" applyFill="1" applyBorder="1" applyAlignment="1">
      <alignment horizontal="right" vertical="center" wrapText="1" readingOrder="1"/>
    </xf>
    <xf numFmtId="0" fontId="39" fillId="0" borderId="26" xfId="0" applyNumberFormat="1" applyFont="1" applyFill="1" applyBorder="1" applyAlignment="1">
      <alignment horizontal="center" vertical="center" wrapText="1" readingOrder="1"/>
    </xf>
    <xf numFmtId="187" fontId="39" fillId="0" borderId="26" xfId="1" applyFont="1" applyFill="1" applyBorder="1" applyAlignment="1">
      <alignment horizontal="right" vertical="center" wrapText="1" readingOrder="1"/>
    </xf>
    <xf numFmtId="0" fontId="22" fillId="0" borderId="17" xfId="0" applyNumberFormat="1" applyFont="1" applyFill="1" applyBorder="1" applyAlignment="1">
      <alignment horizontal="center" vertical="center" wrapText="1" readingOrder="1"/>
    </xf>
    <xf numFmtId="0" fontId="21" fillId="0" borderId="18" xfId="0" applyNumberFormat="1" applyFont="1" applyFill="1" applyBorder="1" applyAlignment="1">
      <alignment vertical="top" wrapText="1"/>
    </xf>
    <xf numFmtId="0" fontId="21" fillId="0" borderId="19" xfId="0" applyNumberFormat="1" applyFont="1" applyFill="1" applyBorder="1" applyAlignment="1">
      <alignment vertical="top" wrapText="1"/>
    </xf>
    <xf numFmtId="187" fontId="35" fillId="0" borderId="29" xfId="1" applyFont="1" applyFill="1" applyBorder="1" applyAlignment="1">
      <alignment horizontal="right" vertical="center" wrapText="1" readingOrder="1"/>
    </xf>
    <xf numFmtId="187" fontId="35" fillId="0" borderId="18" xfId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0" fontId="36" fillId="0" borderId="23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horizontal="center" vertical="top" wrapText="1" readingOrder="1"/>
    </xf>
    <xf numFmtId="189" fontId="31" fillId="0" borderId="29" xfId="0" applyNumberFormat="1" applyFont="1" applyFill="1" applyBorder="1" applyAlignment="1">
      <alignment horizontal="right" vertical="center" wrapText="1" readingOrder="1"/>
    </xf>
    <xf numFmtId="189" fontId="31" fillId="0" borderId="18" xfId="0" applyNumberFormat="1" applyFont="1" applyFill="1" applyBorder="1" applyAlignment="1">
      <alignment horizontal="right" vertical="center" wrapText="1" readingOrder="1"/>
    </xf>
    <xf numFmtId="189" fontId="31" fillId="0" borderId="19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0" fontId="34" fillId="0" borderId="24" xfId="0" applyNumberFormat="1" applyFont="1" applyFill="1" applyBorder="1" applyAlignment="1">
      <alignment horizontal="center" vertical="center" wrapText="1" readingOrder="1"/>
    </xf>
    <xf numFmtId="0" fontId="43" fillId="3" borderId="17" xfId="0" applyNumberFormat="1" applyFont="1" applyFill="1" applyBorder="1" applyAlignment="1">
      <alignment vertical="top" wrapText="1" readingOrder="1"/>
    </xf>
    <xf numFmtId="0" fontId="32" fillId="3" borderId="34" xfId="0" applyNumberFormat="1" applyFont="1" applyFill="1" applyBorder="1" applyAlignment="1">
      <alignment vertical="top" wrapText="1"/>
    </xf>
    <xf numFmtId="0" fontId="32" fillId="3" borderId="23" xfId="0" applyNumberFormat="1" applyFont="1" applyFill="1" applyBorder="1" applyAlignment="1">
      <alignment vertical="top" wrapText="1"/>
    </xf>
    <xf numFmtId="0" fontId="35" fillId="0" borderId="29" xfId="0" applyNumberFormat="1" applyFont="1" applyFill="1" applyBorder="1" applyAlignment="1">
      <alignment vertical="top" wrapText="1" readingOrder="1"/>
    </xf>
    <xf numFmtId="0" fontId="32" fillId="0" borderId="33" xfId="0" applyNumberFormat="1" applyFont="1" applyFill="1" applyBorder="1" applyAlignment="1">
      <alignment vertical="top" wrapText="1"/>
    </xf>
    <xf numFmtId="0" fontId="35" fillId="0" borderId="19" xfId="0" applyNumberFormat="1" applyFont="1" applyFill="1" applyBorder="1" applyAlignment="1">
      <alignment horizontal="right" vertical="top" wrapText="1" readingOrder="1"/>
    </xf>
    <xf numFmtId="0" fontId="35" fillId="0" borderId="47" xfId="0" applyNumberFormat="1" applyFont="1" applyFill="1" applyBorder="1" applyAlignment="1">
      <alignment horizontal="right" vertical="top" wrapText="1" readingOrder="1"/>
    </xf>
    <xf numFmtId="0" fontId="35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32" fillId="0" borderId="31" xfId="0" applyNumberFormat="1" applyFont="1" applyFill="1" applyBorder="1" applyAlignment="1">
      <alignment vertical="top" wrapText="1"/>
    </xf>
    <xf numFmtId="0" fontId="32" fillId="0" borderId="32" xfId="0" applyNumberFormat="1" applyFont="1" applyFill="1" applyBorder="1" applyAlignment="1">
      <alignment vertical="top" wrapText="1"/>
    </xf>
    <xf numFmtId="0" fontId="36" fillId="2" borderId="31" xfId="0" applyNumberFormat="1" applyFont="1" applyFill="1" applyBorder="1" applyAlignment="1">
      <alignment horizontal="left" wrapText="1" readingOrder="1"/>
    </xf>
    <xf numFmtId="0" fontId="32" fillId="2" borderId="0" xfId="0" applyNumberFormat="1" applyFont="1" applyFill="1" applyBorder="1" applyAlignment="1">
      <alignment vertical="top" wrapText="1"/>
    </xf>
    <xf numFmtId="0" fontId="36" fillId="2" borderId="35" xfId="0" applyNumberFormat="1" applyFont="1" applyFill="1" applyBorder="1" applyAlignment="1">
      <alignment horizontal="center" vertical="center" wrapText="1" readingOrder="1"/>
    </xf>
    <xf numFmtId="0" fontId="32" fillId="2" borderId="43" xfId="0" applyNumberFormat="1" applyFont="1" applyFill="1" applyBorder="1" applyAlignment="1">
      <alignment vertical="top" wrapText="1"/>
    </xf>
    <xf numFmtId="0" fontId="32" fillId="2" borderId="34" xfId="0" applyNumberFormat="1" applyFont="1" applyFill="1" applyBorder="1" applyAlignment="1">
      <alignment vertical="top" wrapText="1"/>
    </xf>
    <xf numFmtId="0" fontId="32" fillId="2" borderId="23" xfId="0" applyNumberFormat="1" applyFont="1" applyFill="1" applyBorder="1" applyAlignment="1">
      <alignment vertical="top" wrapText="1"/>
    </xf>
    <xf numFmtId="0" fontId="36" fillId="2" borderId="0" xfId="0" applyNumberFormat="1" applyFont="1" applyFill="1" applyBorder="1" applyAlignment="1">
      <alignment horizontal="left" vertical="center" wrapText="1" readingOrder="1"/>
    </xf>
    <xf numFmtId="0" fontId="36" fillId="2" borderId="38" xfId="0" applyNumberFormat="1" applyFont="1" applyFill="1" applyBorder="1" applyAlignment="1">
      <alignment horizontal="center" vertical="center" wrapText="1" readingOrder="1"/>
    </xf>
    <xf numFmtId="0" fontId="32" fillId="0" borderId="48" xfId="0" applyNumberFormat="1" applyFont="1" applyFill="1" applyBorder="1" applyAlignment="1">
      <alignment vertical="top" wrapText="1"/>
    </xf>
    <xf numFmtId="0" fontId="32" fillId="0" borderId="49" xfId="0" applyNumberFormat="1" applyFont="1" applyFill="1" applyBorder="1" applyAlignment="1">
      <alignment vertical="top" wrapText="1"/>
    </xf>
    <xf numFmtId="0" fontId="35" fillId="2" borderId="35" xfId="0" applyNumberFormat="1" applyFont="1" applyFill="1" applyBorder="1" applyAlignment="1">
      <alignment horizontal="center" vertical="center" wrapText="1" readingOrder="1"/>
    </xf>
    <xf numFmtId="0" fontId="32" fillId="2" borderId="31" xfId="0" applyNumberFormat="1" applyFont="1" applyFill="1" applyBorder="1" applyAlignment="1">
      <alignment vertical="top" wrapText="1"/>
    </xf>
    <xf numFmtId="0" fontId="32" fillId="2" borderId="41" xfId="0" applyNumberFormat="1" applyFont="1" applyFill="1" applyBorder="1" applyAlignment="1">
      <alignment vertical="top" wrapText="1"/>
    </xf>
    <xf numFmtId="0" fontId="32" fillId="0" borderId="42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vertical="top" wrapText="1"/>
    </xf>
    <xf numFmtId="0" fontId="35" fillId="2" borderId="38" xfId="0" applyNumberFormat="1" applyFont="1" applyFill="1" applyBorder="1" applyAlignment="1">
      <alignment horizontal="center" vertical="center" wrapText="1" readingOrder="1"/>
    </xf>
    <xf numFmtId="0" fontId="55" fillId="0" borderId="0" xfId="0" applyNumberFormat="1" applyFont="1" applyFill="1" applyBorder="1" applyAlignment="1">
      <alignment vertical="top" wrapText="1" readingOrder="1"/>
    </xf>
    <xf numFmtId="0" fontId="21" fillId="0" borderId="0" xfId="0" applyFont="1" applyFill="1" applyBorder="1"/>
    <xf numFmtId="0" fontId="56" fillId="0" borderId="17" xfId="0" applyNumberFormat="1" applyFont="1" applyFill="1" applyBorder="1" applyAlignment="1">
      <alignment horizontal="right" vertical="top" wrapText="1" readingOrder="1"/>
    </xf>
    <xf numFmtId="0" fontId="53" fillId="3" borderId="17" xfId="0" applyNumberFormat="1" applyFont="1" applyFill="1" applyBorder="1" applyAlignment="1">
      <alignment vertical="top" wrapText="1" readingOrder="1"/>
    </xf>
    <xf numFmtId="0" fontId="21" fillId="3" borderId="34" xfId="0" applyNumberFormat="1" applyFont="1" applyFill="1" applyBorder="1" applyAlignment="1">
      <alignment vertical="top" wrapText="1"/>
    </xf>
    <xf numFmtId="0" fontId="21" fillId="3" borderId="23" xfId="0" applyNumberFormat="1" applyFont="1" applyFill="1" applyBorder="1" applyAlignment="1">
      <alignment vertical="top" wrapText="1"/>
    </xf>
    <xf numFmtId="0" fontId="22" fillId="0" borderId="29" xfId="0" applyNumberFormat="1" applyFont="1" applyFill="1" applyBorder="1" applyAlignment="1">
      <alignment vertical="top" wrapText="1" readingOrder="1"/>
    </xf>
    <xf numFmtId="0" fontId="21" fillId="0" borderId="33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horizontal="right" vertical="top" wrapText="1" readingOrder="1"/>
    </xf>
    <xf numFmtId="0" fontId="21" fillId="0" borderId="22" xfId="0" applyNumberFormat="1" applyFont="1" applyFill="1" applyBorder="1" applyAlignment="1">
      <alignment vertical="top" wrapText="1"/>
    </xf>
    <xf numFmtId="0" fontId="21" fillId="0" borderId="24" xfId="0" applyNumberFormat="1" applyFont="1" applyFill="1" applyBorder="1" applyAlignment="1">
      <alignment vertical="top" wrapText="1"/>
    </xf>
    <xf numFmtId="0" fontId="21" fillId="0" borderId="25" xfId="0" applyNumberFormat="1" applyFont="1" applyFill="1" applyBorder="1" applyAlignment="1">
      <alignment vertical="top" wrapText="1"/>
    </xf>
    <xf numFmtId="0" fontId="22" fillId="0" borderId="45" xfId="0" applyNumberFormat="1" applyFont="1" applyFill="1" applyBorder="1" applyAlignment="1">
      <alignment vertical="top" wrapText="1" readingOrder="1"/>
    </xf>
    <xf numFmtId="0" fontId="21" fillId="0" borderId="46" xfId="0" applyNumberFormat="1" applyFont="1" applyFill="1" applyBorder="1" applyAlignment="1">
      <alignment vertical="top" wrapText="1"/>
    </xf>
    <xf numFmtId="0" fontId="22" fillId="0" borderId="47" xfId="0" applyNumberFormat="1" applyFont="1" applyFill="1" applyBorder="1" applyAlignment="1">
      <alignment horizontal="right" vertical="top" wrapText="1" readingOrder="1"/>
    </xf>
    <xf numFmtId="0" fontId="54" fillId="0" borderId="17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24" fillId="2" borderId="21" xfId="0" applyNumberFormat="1" applyFont="1" applyFill="1" applyBorder="1" applyAlignment="1">
      <alignment horizontal="left" vertical="center" wrapText="1" readingOrder="1"/>
    </xf>
    <xf numFmtId="0" fontId="21" fillId="2" borderId="21" xfId="0" applyNumberFormat="1" applyFont="1" applyFill="1" applyBorder="1" applyAlignment="1">
      <alignment vertical="top" wrapText="1"/>
    </xf>
    <xf numFmtId="0" fontId="24" fillId="2" borderId="35" xfId="0" applyNumberFormat="1" applyFont="1" applyFill="1" applyBorder="1" applyAlignment="1">
      <alignment horizontal="center" vertical="center" wrapText="1" readingOrder="1"/>
    </xf>
    <xf numFmtId="0" fontId="21" fillId="2" borderId="43" xfId="0" applyNumberFormat="1" applyFont="1" applyFill="1" applyBorder="1" applyAlignment="1">
      <alignment vertical="top" wrapText="1"/>
    </xf>
    <xf numFmtId="0" fontId="24" fillId="2" borderId="17" xfId="0" applyNumberFormat="1" applyFont="1" applyFill="1" applyBorder="1" applyAlignment="1">
      <alignment horizontal="center" vertical="center" wrapText="1" readingOrder="1"/>
    </xf>
    <xf numFmtId="0" fontId="21" fillId="2" borderId="34" xfId="0" applyNumberFormat="1" applyFont="1" applyFill="1" applyBorder="1" applyAlignment="1">
      <alignment vertical="top" wrapText="1"/>
    </xf>
    <xf numFmtId="0" fontId="21" fillId="2" borderId="23" xfId="0" applyNumberFormat="1" applyFont="1" applyFill="1" applyBorder="1" applyAlignment="1">
      <alignment vertical="top" wrapText="1"/>
    </xf>
    <xf numFmtId="0" fontId="22" fillId="2" borderId="35" xfId="0" applyNumberFormat="1" applyFont="1" applyFill="1" applyBorder="1" applyAlignment="1">
      <alignment horizontal="center" vertical="center" wrapText="1" readingOrder="1"/>
    </xf>
    <xf numFmtId="0" fontId="24" fillId="2" borderId="31" xfId="0" applyNumberFormat="1" applyFont="1" applyFill="1" applyBorder="1" applyAlignment="1">
      <alignment horizontal="left" wrapText="1" readingOrder="1"/>
    </xf>
    <xf numFmtId="0" fontId="21" fillId="2" borderId="0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22" fillId="2" borderId="38" xfId="0" applyNumberFormat="1" applyFont="1" applyFill="1" applyBorder="1" applyAlignment="1">
      <alignment horizontal="center" vertical="center" wrapText="1" readingOrder="1"/>
    </xf>
    <xf numFmtId="0" fontId="45" fillId="4" borderId="17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5" fillId="0" borderId="45" xfId="0" applyNumberFormat="1" applyFont="1" applyFill="1" applyBorder="1" applyAlignment="1">
      <alignment vertical="top" wrapText="1" readingOrder="1"/>
    </xf>
    <xf numFmtId="0" fontId="32" fillId="0" borderId="46" xfId="0" applyNumberFormat="1" applyFont="1" applyFill="1" applyBorder="1" applyAlignment="1">
      <alignment vertical="top" wrapText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32" fillId="2" borderId="33" xfId="0" applyNumberFormat="1" applyFont="1" applyFill="1" applyBorder="1" applyAlignment="1">
      <alignment vertical="top" wrapText="1"/>
    </xf>
    <xf numFmtId="0" fontId="32" fillId="2" borderId="24" xfId="0" applyNumberFormat="1" applyFont="1" applyFill="1" applyBorder="1" applyAlignment="1">
      <alignment vertical="top" wrapText="1"/>
    </xf>
    <xf numFmtId="0" fontId="36" fillId="4" borderId="45" xfId="0" applyNumberFormat="1" applyFont="1" applyFill="1" applyBorder="1" applyAlignment="1">
      <alignment vertical="top" wrapText="1" readingOrder="1"/>
    </xf>
    <xf numFmtId="0" fontId="32" fillId="4" borderId="66" xfId="0" applyNumberFormat="1" applyFont="1" applyFill="1" applyBorder="1" applyAlignment="1">
      <alignment vertical="top" wrapText="1"/>
    </xf>
    <xf numFmtId="0" fontId="34" fillId="0" borderId="0" xfId="0" applyNumberFormat="1" applyFont="1" applyFill="1" applyBorder="1" applyAlignment="1">
      <alignment horizontal="center" vertical="center" wrapText="1" readingOrder="1"/>
    </xf>
    <xf numFmtId="0" fontId="30" fillId="0" borderId="55" xfId="0" applyNumberFormat="1" applyFont="1" applyFill="1" applyBorder="1" applyAlignment="1">
      <alignment horizontal="right" vertical="center" wrapText="1" readingOrder="1"/>
    </xf>
    <xf numFmtId="0" fontId="21" fillId="0" borderId="64" xfId="0" applyNumberFormat="1" applyFont="1" applyFill="1" applyBorder="1" applyAlignment="1">
      <alignment vertical="top" wrapText="1"/>
    </xf>
    <xf numFmtId="0" fontId="29" fillId="0" borderId="55" xfId="0" applyNumberFormat="1" applyFont="1" applyFill="1" applyBorder="1" applyAlignment="1">
      <alignment horizontal="right" vertical="top" wrapText="1" readingOrder="1"/>
    </xf>
    <xf numFmtId="0" fontId="21" fillId="0" borderId="65" xfId="0" applyNumberFormat="1" applyFont="1" applyFill="1" applyBorder="1" applyAlignment="1">
      <alignment vertical="top" wrapText="1"/>
    </xf>
    <xf numFmtId="0" fontId="30" fillId="0" borderId="55" xfId="0" applyNumberFormat="1" applyFont="1" applyFill="1" applyBorder="1" applyAlignment="1">
      <alignment vertical="top" wrapText="1" readingOrder="1"/>
    </xf>
    <xf numFmtId="0" fontId="30" fillId="0" borderId="55" xfId="0" applyNumberFormat="1" applyFont="1" applyFill="1" applyBorder="1" applyAlignment="1">
      <alignment horizontal="center" vertical="center" wrapText="1" readingOrder="1"/>
    </xf>
    <xf numFmtId="0" fontId="29" fillId="0" borderId="55" xfId="0" applyNumberFormat="1" applyFont="1" applyFill="1" applyBorder="1" applyAlignment="1">
      <alignment horizontal="right" vertical="center" wrapText="1" readingOrder="1"/>
    </xf>
    <xf numFmtId="0" fontId="25" fillId="4" borderId="0" xfId="0" applyNumberFormat="1" applyFont="1" applyFill="1" applyBorder="1" applyAlignment="1">
      <alignment horizontal="center" vertical="center" wrapText="1" readingOrder="1"/>
    </xf>
    <xf numFmtId="0" fontId="21" fillId="3" borderId="0" xfId="0" applyNumberFormat="1" applyFont="1" applyFill="1" applyBorder="1" applyAlignment="1">
      <alignment vertical="top" wrapText="1"/>
    </xf>
    <xf numFmtId="0" fontId="29" fillId="2" borderId="53" xfId="0" applyNumberFormat="1" applyFont="1" applyFill="1" applyBorder="1" applyAlignment="1">
      <alignment vertical="top" wrapText="1" readingOrder="1"/>
    </xf>
    <xf numFmtId="0" fontId="29" fillId="2" borderId="55" xfId="0" applyNumberFormat="1" applyFont="1" applyFill="1" applyBorder="1" applyAlignment="1">
      <alignment horizontal="center" vertical="top" wrapText="1" readingOrder="1"/>
    </xf>
    <xf numFmtId="0" fontId="21" fillId="0" borderId="53" xfId="0" applyNumberFormat="1" applyFont="1" applyFill="1" applyBorder="1" applyAlignment="1">
      <alignment vertical="top" wrapText="1"/>
    </xf>
    <xf numFmtId="0" fontId="21" fillId="0" borderId="54" xfId="0" applyNumberFormat="1" applyFont="1" applyFill="1" applyBorder="1" applyAlignment="1">
      <alignment vertical="top" wrapText="1"/>
    </xf>
    <xf numFmtId="0" fontId="21" fillId="2" borderId="58" xfId="0" applyNumberFormat="1" applyFont="1" applyFill="1" applyBorder="1" applyAlignment="1">
      <alignment vertical="top" wrapText="1"/>
    </xf>
    <xf numFmtId="0" fontId="21" fillId="0" borderId="59" xfId="0" applyNumberFormat="1" applyFont="1" applyFill="1" applyBorder="1" applyAlignment="1">
      <alignment vertical="top" wrapText="1"/>
    </xf>
    <xf numFmtId="0" fontId="21" fillId="0" borderId="60" xfId="0" applyNumberFormat="1" applyFont="1" applyFill="1" applyBorder="1" applyAlignment="1">
      <alignment vertical="top" wrapText="1"/>
    </xf>
    <xf numFmtId="0" fontId="21" fillId="2" borderId="61" xfId="0" applyNumberFormat="1" applyFont="1" applyFill="1" applyBorder="1" applyAlignment="1">
      <alignment vertical="top" wrapText="1"/>
    </xf>
    <xf numFmtId="0" fontId="23" fillId="4" borderId="0" xfId="0" applyNumberFormat="1" applyFont="1" applyFill="1" applyBorder="1" applyAlignment="1">
      <alignment horizontal="center" vertical="center" wrapText="1" readingOrder="1"/>
    </xf>
    <xf numFmtId="0" fontId="30" fillId="0" borderId="63" xfId="0" applyNumberFormat="1" applyFont="1" applyFill="1" applyBorder="1" applyAlignment="1">
      <alignment vertical="top" wrapText="1" readingOrder="1"/>
    </xf>
    <xf numFmtId="0" fontId="21" fillId="0" borderId="56" xfId="0" applyNumberFormat="1" applyFont="1" applyFill="1" applyBorder="1" applyAlignment="1">
      <alignment vertical="top" wrapText="1"/>
    </xf>
    <xf numFmtId="0" fontId="21" fillId="0" borderId="58" xfId="0" applyNumberFormat="1" applyFont="1" applyFill="1" applyBorder="1" applyAlignment="1">
      <alignment vertical="top" wrapText="1"/>
    </xf>
    <xf numFmtId="0" fontId="30" fillId="0" borderId="64" xfId="0" applyNumberFormat="1" applyFont="1" applyFill="1" applyBorder="1" applyAlignment="1">
      <alignment horizontal="right" vertical="top" wrapText="1" readingOrder="1"/>
    </xf>
    <xf numFmtId="0" fontId="21" fillId="0" borderId="57" xfId="0" applyNumberFormat="1" applyFont="1" applyFill="1" applyBorder="1" applyAlignment="1">
      <alignment vertical="top" wrapText="1"/>
    </xf>
    <xf numFmtId="0" fontId="21" fillId="2" borderId="62" xfId="0" applyNumberFormat="1" applyFont="1" applyFill="1" applyBorder="1" applyAlignment="1">
      <alignment vertical="top" wrapText="1"/>
    </xf>
    <xf numFmtId="0" fontId="29" fillId="2" borderId="56" xfId="0" applyNumberFormat="1" applyFont="1" applyFill="1" applyBorder="1" applyAlignment="1">
      <alignment vertical="top" wrapText="1" readingOrder="1"/>
    </xf>
    <xf numFmtId="0" fontId="21" fillId="2" borderId="56" xfId="0" applyNumberFormat="1" applyFont="1" applyFill="1" applyBorder="1" applyAlignment="1">
      <alignment vertical="top" wrapText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32" fillId="0" borderId="34" xfId="0" applyNumberFormat="1" applyFont="1" applyFill="1" applyBorder="1" applyAlignment="1">
      <alignment vertical="top" wrapText="1"/>
    </xf>
    <xf numFmtId="0" fontId="32" fillId="0" borderId="23" xfId="0" applyNumberFormat="1" applyFont="1" applyFill="1" applyBorder="1" applyAlignment="1">
      <alignment vertical="top" wrapText="1"/>
    </xf>
    <xf numFmtId="188" fontId="36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36" fillId="2" borderId="31" xfId="0" applyNumberFormat="1" applyFont="1" applyFill="1" applyBorder="1" applyAlignment="1">
      <alignment horizontal="right" vertical="center" wrapText="1" readingOrder="1"/>
    </xf>
    <xf numFmtId="0" fontId="32" fillId="0" borderId="40" xfId="0" applyNumberFormat="1" applyFont="1" applyFill="1" applyBorder="1" applyAlignment="1">
      <alignment vertical="top" wrapText="1"/>
    </xf>
    <xf numFmtId="0" fontId="32" fillId="0" borderId="39" xfId="0" applyNumberFormat="1" applyFont="1" applyFill="1" applyBorder="1" applyAlignment="1">
      <alignment vertical="top" wrapText="1"/>
    </xf>
    <xf numFmtId="0" fontId="32" fillId="0" borderId="37" xfId="0" applyNumberFormat="1" applyFont="1" applyFill="1" applyBorder="1" applyAlignment="1">
      <alignment vertical="top" wrapText="1"/>
    </xf>
    <xf numFmtId="0" fontId="32" fillId="0" borderId="36" xfId="0" applyNumberFormat="1" applyFont="1" applyFill="1" applyBorder="1" applyAlignment="1">
      <alignment vertical="top" wrapText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opLeftCell="A22" zoomScaleNormal="100" workbookViewId="0">
      <selection activeCell="J37" sqref="J37"/>
    </sheetView>
  </sheetViews>
  <sheetFormatPr defaultRowHeight="17.25" customHeight="1" x14ac:dyDescent="0.2"/>
  <cols>
    <col min="1" max="1" width="0.140625" style="208" customWidth="1"/>
    <col min="2" max="2" width="4.42578125" style="208" customWidth="1"/>
    <col min="3" max="3" width="18.5703125" style="208" customWidth="1"/>
    <col min="4" max="4" width="0" style="208" hidden="1" customWidth="1"/>
    <col min="5" max="5" width="4.5703125" style="208" customWidth="1"/>
    <col min="6" max="6" width="3.140625" style="208" customWidth="1"/>
    <col min="7" max="7" width="15.42578125" style="208" customWidth="1"/>
    <col min="8" max="9" width="23.140625" style="208" customWidth="1"/>
    <col min="10" max="10" width="48.7109375" style="208" customWidth="1"/>
    <col min="11" max="11" width="3.7109375" style="208" customWidth="1"/>
    <col min="12" max="12" width="0.85546875" style="208" customWidth="1"/>
    <col min="13" max="13" width="7.85546875" style="208" customWidth="1"/>
    <col min="14" max="14" width="10.7109375" style="208" customWidth="1"/>
    <col min="15" max="15" width="12.28515625" style="208" customWidth="1"/>
    <col min="16" max="17" width="0" style="208" hidden="1" customWidth="1"/>
    <col min="18" max="16384" width="9.140625" style="208"/>
  </cols>
  <sheetData>
    <row r="1" spans="1:16" ht="17.25" customHeight="1" x14ac:dyDescent="0.2">
      <c r="A1" s="299"/>
      <c r="B1" s="277"/>
      <c r="C1" s="277"/>
      <c r="D1" s="277"/>
      <c r="E1" s="277"/>
      <c r="G1" s="309" t="s">
        <v>181</v>
      </c>
      <c r="H1" s="277"/>
      <c r="I1" s="277"/>
      <c r="J1" s="277"/>
      <c r="K1" s="277"/>
      <c r="O1" s="192"/>
    </row>
    <row r="2" spans="1:16" ht="17.25" customHeight="1" x14ac:dyDescent="0.2">
      <c r="G2" s="308" t="s">
        <v>251</v>
      </c>
      <c r="H2" s="277"/>
      <c r="I2" s="277"/>
      <c r="J2" s="277"/>
      <c r="K2" s="277"/>
    </row>
    <row r="3" spans="1:16" ht="17.25" customHeight="1" x14ac:dyDescent="0.2">
      <c r="G3" s="309" t="s">
        <v>526</v>
      </c>
      <c r="H3" s="277"/>
      <c r="I3" s="277"/>
      <c r="J3" s="277"/>
      <c r="K3" s="277"/>
    </row>
    <row r="4" spans="1:16" ht="25.5" customHeight="1" x14ac:dyDescent="0.2">
      <c r="A4" s="301" t="s">
        <v>38</v>
      </c>
      <c r="B4" s="287"/>
      <c r="C4" s="287"/>
      <c r="D4" s="287"/>
      <c r="E4" s="287"/>
      <c r="F4" s="287"/>
      <c r="G4" s="287"/>
      <c r="H4" s="287"/>
      <c r="I4" s="288"/>
      <c r="J4" s="211" t="s">
        <v>37</v>
      </c>
      <c r="K4" s="302" t="s">
        <v>0</v>
      </c>
      <c r="L4" s="303"/>
      <c r="M4" s="304"/>
      <c r="N4" s="302" t="s">
        <v>15</v>
      </c>
      <c r="O4" s="303"/>
      <c r="P4" s="304"/>
    </row>
    <row r="5" spans="1:16" ht="25.5" x14ac:dyDescent="0.2">
      <c r="A5" s="301" t="s">
        <v>182</v>
      </c>
      <c r="B5" s="287"/>
      <c r="C5" s="288"/>
      <c r="E5" s="301" t="s">
        <v>183</v>
      </c>
      <c r="F5" s="287"/>
      <c r="G5" s="288"/>
      <c r="H5" s="212" t="s">
        <v>184</v>
      </c>
      <c r="I5" s="212" t="s">
        <v>185</v>
      </c>
      <c r="J5" s="213" t="s">
        <v>186</v>
      </c>
      <c r="K5" s="305" t="s">
        <v>186</v>
      </c>
      <c r="L5" s="306"/>
      <c r="M5" s="307"/>
      <c r="N5" s="305" t="s">
        <v>187</v>
      </c>
      <c r="O5" s="306"/>
      <c r="P5" s="307"/>
    </row>
    <row r="6" spans="1:16" ht="17.25" customHeight="1" x14ac:dyDescent="0.2">
      <c r="A6" s="295" t="s">
        <v>186</v>
      </c>
      <c r="B6" s="287"/>
      <c r="C6" s="288"/>
      <c r="E6" s="297" t="s">
        <v>186</v>
      </c>
      <c r="F6" s="287"/>
      <c r="G6" s="288"/>
      <c r="H6" s="209" t="s">
        <v>186</v>
      </c>
      <c r="I6" s="219">
        <v>23135730.399999999</v>
      </c>
      <c r="J6" s="193" t="s">
        <v>30</v>
      </c>
      <c r="K6" s="295" t="s">
        <v>186</v>
      </c>
      <c r="L6" s="287"/>
      <c r="M6" s="288"/>
      <c r="N6" s="297" t="s">
        <v>518</v>
      </c>
      <c r="O6" s="287"/>
      <c r="P6" s="288"/>
    </row>
    <row r="7" spans="1:16" ht="17.25" customHeight="1" x14ac:dyDescent="0.2">
      <c r="A7" s="286" t="s">
        <v>186</v>
      </c>
      <c r="B7" s="287"/>
      <c r="C7" s="288"/>
      <c r="E7" s="286" t="s">
        <v>186</v>
      </c>
      <c r="F7" s="287"/>
      <c r="G7" s="288"/>
      <c r="H7" s="210" t="s">
        <v>186</v>
      </c>
      <c r="I7" s="210" t="s">
        <v>186</v>
      </c>
      <c r="J7" s="194" t="s">
        <v>337</v>
      </c>
      <c r="K7" s="300" t="s">
        <v>189</v>
      </c>
      <c r="L7" s="287"/>
      <c r="M7" s="288"/>
      <c r="N7" s="286" t="s">
        <v>186</v>
      </c>
      <c r="O7" s="287"/>
      <c r="P7" s="288"/>
    </row>
    <row r="8" spans="1:16" ht="17.25" customHeight="1" x14ac:dyDescent="0.2">
      <c r="A8" s="297" t="s">
        <v>500</v>
      </c>
      <c r="B8" s="287"/>
      <c r="C8" s="288"/>
      <c r="E8" s="297" t="s">
        <v>123</v>
      </c>
      <c r="F8" s="287"/>
      <c r="G8" s="288"/>
      <c r="H8" s="209" t="s">
        <v>500</v>
      </c>
      <c r="I8" s="209" t="s">
        <v>527</v>
      </c>
      <c r="J8" s="195" t="s">
        <v>47</v>
      </c>
      <c r="K8" s="296" t="s">
        <v>338</v>
      </c>
      <c r="L8" s="287"/>
      <c r="M8" s="288"/>
      <c r="N8" s="297" t="s">
        <v>528</v>
      </c>
      <c r="O8" s="287"/>
      <c r="P8" s="288"/>
    </row>
    <row r="9" spans="1:16" ht="17.25" customHeight="1" x14ac:dyDescent="0.2">
      <c r="A9" s="297" t="s">
        <v>501</v>
      </c>
      <c r="B9" s="287"/>
      <c r="C9" s="288"/>
      <c r="E9" s="297" t="s">
        <v>123</v>
      </c>
      <c r="F9" s="287"/>
      <c r="G9" s="288"/>
      <c r="H9" s="209" t="s">
        <v>501</v>
      </c>
      <c r="I9" s="247">
        <v>3747</v>
      </c>
      <c r="J9" s="195" t="s">
        <v>188</v>
      </c>
      <c r="K9" s="296" t="s">
        <v>339</v>
      </c>
      <c r="L9" s="287"/>
      <c r="M9" s="288"/>
      <c r="N9" s="298">
        <v>1673</v>
      </c>
      <c r="O9" s="291"/>
      <c r="P9" s="292"/>
    </row>
    <row r="10" spans="1:16" ht="17.25" customHeight="1" x14ac:dyDescent="0.2">
      <c r="A10" s="297" t="s">
        <v>502</v>
      </c>
      <c r="B10" s="287"/>
      <c r="C10" s="288"/>
      <c r="E10" s="297" t="s">
        <v>123</v>
      </c>
      <c r="F10" s="287"/>
      <c r="G10" s="288"/>
      <c r="H10" s="209" t="s">
        <v>502</v>
      </c>
      <c r="I10" s="209" t="s">
        <v>529</v>
      </c>
      <c r="J10" s="195" t="s">
        <v>45</v>
      </c>
      <c r="K10" s="296" t="s">
        <v>340</v>
      </c>
      <c r="L10" s="287"/>
      <c r="M10" s="288"/>
      <c r="N10" s="297" t="s">
        <v>529</v>
      </c>
      <c r="O10" s="287"/>
      <c r="P10" s="288"/>
    </row>
    <row r="11" spans="1:16" ht="17.25" customHeight="1" x14ac:dyDescent="0.2">
      <c r="A11" s="297" t="s">
        <v>503</v>
      </c>
      <c r="B11" s="287"/>
      <c r="C11" s="288"/>
      <c r="E11" s="297" t="s">
        <v>123</v>
      </c>
      <c r="F11" s="287"/>
      <c r="G11" s="288"/>
      <c r="H11" s="209" t="s">
        <v>503</v>
      </c>
      <c r="I11" s="209" t="s">
        <v>530</v>
      </c>
      <c r="J11" s="195" t="s">
        <v>44</v>
      </c>
      <c r="K11" s="296" t="s">
        <v>341</v>
      </c>
      <c r="L11" s="287"/>
      <c r="M11" s="288"/>
      <c r="N11" s="297" t="s">
        <v>531</v>
      </c>
      <c r="O11" s="287"/>
      <c r="P11" s="288"/>
    </row>
    <row r="12" spans="1:16" ht="17.25" customHeight="1" x14ac:dyDescent="0.2">
      <c r="A12" s="297" t="s">
        <v>310</v>
      </c>
      <c r="B12" s="287"/>
      <c r="C12" s="288"/>
      <c r="E12" s="297" t="s">
        <v>123</v>
      </c>
      <c r="F12" s="287"/>
      <c r="G12" s="288"/>
      <c r="H12" s="209" t="s">
        <v>310</v>
      </c>
      <c r="I12" s="209" t="s">
        <v>532</v>
      </c>
      <c r="J12" s="195" t="s">
        <v>43</v>
      </c>
      <c r="K12" s="296" t="s">
        <v>342</v>
      </c>
      <c r="L12" s="287"/>
      <c r="M12" s="288"/>
      <c r="N12" s="297" t="s">
        <v>533</v>
      </c>
      <c r="O12" s="287"/>
      <c r="P12" s="288"/>
    </row>
    <row r="13" spans="1:16" ht="17.25" customHeight="1" x14ac:dyDescent="0.2">
      <c r="A13" s="297" t="s">
        <v>504</v>
      </c>
      <c r="B13" s="287"/>
      <c r="C13" s="288"/>
      <c r="E13" s="297" t="s">
        <v>123</v>
      </c>
      <c r="F13" s="287"/>
      <c r="G13" s="288"/>
      <c r="H13" s="209" t="s">
        <v>504</v>
      </c>
      <c r="I13" s="209" t="s">
        <v>534</v>
      </c>
      <c r="J13" s="195" t="s">
        <v>42</v>
      </c>
      <c r="K13" s="296" t="s">
        <v>343</v>
      </c>
      <c r="L13" s="287"/>
      <c r="M13" s="288"/>
      <c r="N13" s="297" t="s">
        <v>534</v>
      </c>
      <c r="O13" s="287"/>
      <c r="P13" s="288"/>
    </row>
    <row r="14" spans="1:16" ht="17.25" customHeight="1" x14ac:dyDescent="0.2">
      <c r="A14" s="297" t="s">
        <v>505</v>
      </c>
      <c r="B14" s="287"/>
      <c r="C14" s="288"/>
      <c r="E14" s="297" t="s">
        <v>123</v>
      </c>
      <c r="F14" s="287"/>
      <c r="G14" s="288"/>
      <c r="H14" s="209" t="s">
        <v>505</v>
      </c>
      <c r="I14" s="209" t="s">
        <v>535</v>
      </c>
      <c r="J14" s="195" t="s">
        <v>41</v>
      </c>
      <c r="K14" s="296" t="s">
        <v>344</v>
      </c>
      <c r="L14" s="287"/>
      <c r="M14" s="288"/>
      <c r="N14" s="297" t="s">
        <v>535</v>
      </c>
      <c r="O14" s="287"/>
      <c r="P14" s="288"/>
    </row>
    <row r="15" spans="1:16" ht="17.25" customHeight="1" x14ac:dyDescent="0.2">
      <c r="A15" s="286" t="s">
        <v>506</v>
      </c>
      <c r="B15" s="287"/>
      <c r="C15" s="288"/>
      <c r="E15" s="286" t="s">
        <v>123</v>
      </c>
      <c r="F15" s="287"/>
      <c r="G15" s="288"/>
      <c r="H15" s="210" t="s">
        <v>506</v>
      </c>
      <c r="I15" s="248">
        <v>8734922.4199999999</v>
      </c>
      <c r="J15" s="196" t="s">
        <v>29</v>
      </c>
      <c r="K15" s="289" t="s">
        <v>189</v>
      </c>
      <c r="L15" s="287"/>
      <c r="M15" s="288"/>
      <c r="N15" s="290">
        <v>8677865.3599999994</v>
      </c>
      <c r="O15" s="291"/>
      <c r="P15" s="292"/>
    </row>
    <row r="16" spans="1:16" ht="17.25" customHeight="1" x14ac:dyDescent="0.2">
      <c r="A16" s="297" t="s">
        <v>123</v>
      </c>
      <c r="B16" s="287"/>
      <c r="C16" s="288"/>
      <c r="E16" s="297" t="s">
        <v>536</v>
      </c>
      <c r="F16" s="287"/>
      <c r="G16" s="288"/>
      <c r="H16" s="209" t="s">
        <v>536</v>
      </c>
      <c r="I16" s="209" t="s">
        <v>123</v>
      </c>
      <c r="J16" s="195" t="s">
        <v>537</v>
      </c>
      <c r="K16" s="296" t="s">
        <v>538</v>
      </c>
      <c r="L16" s="287"/>
      <c r="M16" s="288"/>
      <c r="N16" s="297" t="s">
        <v>123</v>
      </c>
      <c r="O16" s="287"/>
      <c r="P16" s="288"/>
    </row>
    <row r="17" spans="1:16" ht="17.25" customHeight="1" x14ac:dyDescent="0.2">
      <c r="A17" s="286" t="s">
        <v>506</v>
      </c>
      <c r="B17" s="287"/>
      <c r="C17" s="288"/>
      <c r="E17" s="286" t="s">
        <v>536</v>
      </c>
      <c r="F17" s="287"/>
      <c r="G17" s="288"/>
      <c r="H17" s="210" t="s">
        <v>539</v>
      </c>
      <c r="I17" s="248">
        <v>8734922.4199999999</v>
      </c>
      <c r="J17" s="196" t="s">
        <v>29</v>
      </c>
      <c r="K17" s="289" t="s">
        <v>189</v>
      </c>
      <c r="L17" s="287"/>
      <c r="M17" s="288"/>
      <c r="N17" s="290">
        <v>8677865.3599999994</v>
      </c>
      <c r="O17" s="291"/>
      <c r="P17" s="292"/>
    </row>
    <row r="18" spans="1:16" ht="17.25" customHeight="1" x14ac:dyDescent="0.2">
      <c r="A18" s="297" t="s">
        <v>123</v>
      </c>
      <c r="B18" s="287"/>
      <c r="C18" s="288"/>
      <c r="E18" s="297" t="s">
        <v>123</v>
      </c>
      <c r="F18" s="287"/>
      <c r="G18" s="288"/>
      <c r="H18" s="209" t="s">
        <v>123</v>
      </c>
      <c r="I18" s="209" t="s">
        <v>540</v>
      </c>
      <c r="J18" s="195" t="s">
        <v>203</v>
      </c>
      <c r="K18" s="296" t="s">
        <v>541</v>
      </c>
      <c r="L18" s="287"/>
      <c r="M18" s="288"/>
      <c r="N18" s="297" t="s">
        <v>540</v>
      </c>
      <c r="O18" s="287"/>
      <c r="P18" s="288"/>
    </row>
    <row r="19" spans="1:16" ht="17.25" customHeight="1" x14ac:dyDescent="0.2">
      <c r="A19" s="297" t="s">
        <v>123</v>
      </c>
      <c r="B19" s="287"/>
      <c r="C19" s="288"/>
      <c r="E19" s="297" t="s">
        <v>123</v>
      </c>
      <c r="F19" s="287"/>
      <c r="G19" s="288"/>
      <c r="H19" s="209" t="s">
        <v>123</v>
      </c>
      <c r="I19" s="209" t="s">
        <v>542</v>
      </c>
      <c r="J19" s="195" t="s">
        <v>96</v>
      </c>
      <c r="K19" s="296" t="s">
        <v>345</v>
      </c>
      <c r="L19" s="287"/>
      <c r="M19" s="288"/>
      <c r="N19" s="297" t="s">
        <v>543</v>
      </c>
      <c r="O19" s="287"/>
      <c r="P19" s="288"/>
    </row>
    <row r="20" spans="1:16" ht="17.25" customHeight="1" x14ac:dyDescent="0.2">
      <c r="A20" s="297" t="s">
        <v>123</v>
      </c>
      <c r="B20" s="287"/>
      <c r="C20" s="288"/>
      <c r="E20" s="297" t="s">
        <v>123</v>
      </c>
      <c r="F20" s="287"/>
      <c r="G20" s="288"/>
      <c r="H20" s="209" t="s">
        <v>123</v>
      </c>
      <c r="I20" s="209" t="s">
        <v>544</v>
      </c>
      <c r="J20" s="195" t="s">
        <v>190</v>
      </c>
      <c r="K20" s="296" t="s">
        <v>346</v>
      </c>
      <c r="L20" s="287"/>
      <c r="M20" s="288"/>
      <c r="N20" s="297" t="s">
        <v>545</v>
      </c>
      <c r="O20" s="287"/>
      <c r="P20" s="288"/>
    </row>
    <row r="21" spans="1:16" ht="17.25" customHeight="1" x14ac:dyDescent="0.2">
      <c r="A21" s="297" t="s">
        <v>123</v>
      </c>
      <c r="B21" s="287"/>
      <c r="C21" s="288"/>
      <c r="E21" s="297" t="s">
        <v>123</v>
      </c>
      <c r="F21" s="287"/>
      <c r="G21" s="288"/>
      <c r="H21" s="209" t="s">
        <v>123</v>
      </c>
      <c r="I21" s="247">
        <v>40683.379999999997</v>
      </c>
      <c r="J21" s="195" t="s">
        <v>191</v>
      </c>
      <c r="K21" s="296" t="s">
        <v>347</v>
      </c>
      <c r="L21" s="287"/>
      <c r="M21" s="288"/>
      <c r="N21" s="298">
        <v>28953.55</v>
      </c>
      <c r="O21" s="291"/>
      <c r="P21" s="292"/>
    </row>
    <row r="22" spans="1:16" ht="17.25" customHeight="1" x14ac:dyDescent="0.2">
      <c r="A22" s="297" t="s">
        <v>123</v>
      </c>
      <c r="B22" s="287"/>
      <c r="C22" s="288"/>
      <c r="E22" s="297" t="s">
        <v>123</v>
      </c>
      <c r="F22" s="287"/>
      <c r="G22" s="288"/>
      <c r="H22" s="209" t="s">
        <v>123</v>
      </c>
      <c r="I22" s="209" t="s">
        <v>546</v>
      </c>
      <c r="J22" s="195" t="s">
        <v>192</v>
      </c>
      <c r="K22" s="296" t="s">
        <v>348</v>
      </c>
      <c r="L22" s="287"/>
      <c r="M22" s="288"/>
      <c r="N22" s="297" t="s">
        <v>547</v>
      </c>
      <c r="O22" s="287"/>
      <c r="P22" s="288"/>
    </row>
    <row r="23" spans="1:16" ht="17.25" customHeight="1" x14ac:dyDescent="0.2">
      <c r="A23" s="297" t="s">
        <v>123</v>
      </c>
      <c r="B23" s="287"/>
      <c r="C23" s="288"/>
      <c r="E23" s="297" t="s">
        <v>123</v>
      </c>
      <c r="F23" s="287"/>
      <c r="G23" s="288"/>
      <c r="H23" s="209" t="s">
        <v>123</v>
      </c>
      <c r="I23" s="209" t="s">
        <v>548</v>
      </c>
      <c r="J23" s="195" t="s">
        <v>193</v>
      </c>
      <c r="K23" s="296" t="s">
        <v>349</v>
      </c>
      <c r="L23" s="287"/>
      <c r="M23" s="288"/>
      <c r="N23" s="297" t="s">
        <v>549</v>
      </c>
      <c r="O23" s="287"/>
      <c r="P23" s="288"/>
    </row>
    <row r="24" spans="1:16" ht="17.25" customHeight="1" x14ac:dyDescent="0.2">
      <c r="A24" s="297" t="s">
        <v>123</v>
      </c>
      <c r="B24" s="287"/>
      <c r="C24" s="288"/>
      <c r="E24" s="297" t="s">
        <v>123</v>
      </c>
      <c r="F24" s="287"/>
      <c r="G24" s="288"/>
      <c r="H24" s="209" t="s">
        <v>123</v>
      </c>
      <c r="I24" s="209" t="s">
        <v>550</v>
      </c>
      <c r="J24" s="195" t="s">
        <v>194</v>
      </c>
      <c r="K24" s="296" t="s">
        <v>350</v>
      </c>
      <c r="L24" s="287"/>
      <c r="M24" s="288"/>
      <c r="N24" s="297" t="s">
        <v>551</v>
      </c>
      <c r="O24" s="287"/>
      <c r="P24" s="288"/>
    </row>
    <row r="25" spans="1:16" ht="17.25" customHeight="1" x14ac:dyDescent="0.2">
      <c r="A25" s="297" t="s">
        <v>123</v>
      </c>
      <c r="B25" s="287"/>
      <c r="C25" s="288"/>
      <c r="E25" s="297" t="s">
        <v>123</v>
      </c>
      <c r="F25" s="287"/>
      <c r="G25" s="288"/>
      <c r="H25" s="209" t="s">
        <v>123</v>
      </c>
      <c r="I25" s="209" t="s">
        <v>552</v>
      </c>
      <c r="J25" s="195" t="s">
        <v>195</v>
      </c>
      <c r="K25" s="296" t="s">
        <v>351</v>
      </c>
      <c r="L25" s="287"/>
      <c r="M25" s="288"/>
      <c r="N25" s="297" t="s">
        <v>508</v>
      </c>
      <c r="O25" s="287"/>
      <c r="P25" s="288"/>
    </row>
    <row r="26" spans="1:16" ht="17.25" customHeight="1" x14ac:dyDescent="0.2">
      <c r="A26" s="297" t="s">
        <v>123</v>
      </c>
      <c r="B26" s="287"/>
      <c r="C26" s="288"/>
      <c r="E26" s="297" t="s">
        <v>123</v>
      </c>
      <c r="F26" s="287"/>
      <c r="G26" s="288"/>
      <c r="H26" s="209" t="s">
        <v>123</v>
      </c>
      <c r="I26" s="209" t="s">
        <v>553</v>
      </c>
      <c r="J26" s="195" t="s">
        <v>250</v>
      </c>
      <c r="K26" s="296" t="s">
        <v>352</v>
      </c>
      <c r="L26" s="287"/>
      <c r="M26" s="288"/>
      <c r="N26" s="297" t="s">
        <v>554</v>
      </c>
      <c r="O26" s="287"/>
      <c r="P26" s="288"/>
    </row>
    <row r="27" spans="1:16" ht="17.25" customHeight="1" x14ac:dyDescent="0.2">
      <c r="A27" s="297" t="s">
        <v>123</v>
      </c>
      <c r="B27" s="287"/>
      <c r="C27" s="288"/>
      <c r="E27" s="297" t="s">
        <v>123</v>
      </c>
      <c r="F27" s="287"/>
      <c r="G27" s="288"/>
      <c r="H27" s="209" t="s">
        <v>123</v>
      </c>
      <c r="I27" s="247">
        <v>15808</v>
      </c>
      <c r="J27" s="195" t="s">
        <v>336</v>
      </c>
      <c r="K27" s="296" t="s">
        <v>353</v>
      </c>
      <c r="L27" s="287"/>
      <c r="M27" s="288"/>
      <c r="N27" s="298">
        <v>1496</v>
      </c>
      <c r="O27" s="291"/>
      <c r="P27" s="292"/>
    </row>
    <row r="28" spans="1:16" ht="17.25" customHeight="1" x14ac:dyDescent="0.2">
      <c r="A28" s="297" t="s">
        <v>123</v>
      </c>
      <c r="B28" s="287"/>
      <c r="C28" s="288"/>
      <c r="E28" s="297" t="s">
        <v>123</v>
      </c>
      <c r="F28" s="287"/>
      <c r="G28" s="288"/>
      <c r="H28" s="209" t="s">
        <v>123</v>
      </c>
      <c r="I28" s="209" t="s">
        <v>555</v>
      </c>
      <c r="J28" s="195" t="s">
        <v>9</v>
      </c>
      <c r="K28" s="296" t="s">
        <v>354</v>
      </c>
      <c r="L28" s="287"/>
      <c r="M28" s="288"/>
      <c r="N28" s="297" t="s">
        <v>556</v>
      </c>
      <c r="O28" s="287"/>
      <c r="P28" s="288"/>
    </row>
    <row r="29" spans="1:16" ht="17.25" customHeight="1" x14ac:dyDescent="0.2">
      <c r="A29" s="286" t="s">
        <v>123</v>
      </c>
      <c r="B29" s="287"/>
      <c r="C29" s="288"/>
      <c r="E29" s="286" t="s">
        <v>123</v>
      </c>
      <c r="F29" s="287"/>
      <c r="G29" s="288"/>
      <c r="H29" s="210" t="s">
        <v>123</v>
      </c>
      <c r="I29" s="248">
        <v>2181936.1</v>
      </c>
      <c r="J29" s="196" t="s">
        <v>29</v>
      </c>
      <c r="K29" s="289" t="s">
        <v>189</v>
      </c>
      <c r="L29" s="287"/>
      <c r="M29" s="288"/>
      <c r="N29" s="290">
        <v>1896948.57</v>
      </c>
      <c r="O29" s="291"/>
      <c r="P29" s="292"/>
    </row>
    <row r="30" spans="1:16" ht="17.25" customHeight="1" thickBot="1" x14ac:dyDescent="0.25">
      <c r="A30" s="310" t="s">
        <v>506</v>
      </c>
      <c r="B30" s="280"/>
      <c r="C30" s="281"/>
      <c r="E30" s="310" t="s">
        <v>536</v>
      </c>
      <c r="F30" s="280"/>
      <c r="G30" s="281"/>
      <c r="H30" s="214" t="s">
        <v>539</v>
      </c>
      <c r="I30" s="251">
        <v>10916858.52</v>
      </c>
      <c r="J30" s="197" t="s">
        <v>39</v>
      </c>
      <c r="K30" s="311" t="s">
        <v>189</v>
      </c>
      <c r="L30" s="280"/>
      <c r="M30" s="281"/>
      <c r="N30" s="312">
        <v>10574813.93</v>
      </c>
      <c r="O30" s="284"/>
      <c r="P30" s="285"/>
    </row>
    <row r="31" spans="1:16" ht="17.25" customHeight="1" thickTop="1" x14ac:dyDescent="0.2">
      <c r="A31" s="286" t="s">
        <v>186</v>
      </c>
      <c r="B31" s="287"/>
      <c r="C31" s="288"/>
      <c r="E31" s="286" t="s">
        <v>186</v>
      </c>
      <c r="F31" s="287"/>
      <c r="G31" s="288"/>
      <c r="H31" s="210" t="s">
        <v>186</v>
      </c>
      <c r="I31" s="210" t="s">
        <v>186</v>
      </c>
      <c r="J31" s="194" t="s">
        <v>35</v>
      </c>
      <c r="K31" s="300" t="s">
        <v>189</v>
      </c>
      <c r="L31" s="287"/>
      <c r="M31" s="288"/>
      <c r="N31" s="286" t="s">
        <v>186</v>
      </c>
      <c r="O31" s="287"/>
      <c r="P31" s="288"/>
    </row>
    <row r="32" spans="1:16" ht="17.25" customHeight="1" x14ac:dyDescent="0.2">
      <c r="A32" s="297" t="s">
        <v>509</v>
      </c>
      <c r="B32" s="287"/>
      <c r="C32" s="288"/>
      <c r="E32" s="297" t="s">
        <v>123</v>
      </c>
      <c r="F32" s="287"/>
      <c r="G32" s="288"/>
      <c r="H32" s="209" t="s">
        <v>509</v>
      </c>
      <c r="I32" s="209" t="s">
        <v>557</v>
      </c>
      <c r="J32" s="195" t="s">
        <v>2</v>
      </c>
      <c r="K32" s="296" t="s">
        <v>355</v>
      </c>
      <c r="L32" s="287"/>
      <c r="M32" s="288"/>
      <c r="N32" s="297" t="s">
        <v>558</v>
      </c>
      <c r="O32" s="287"/>
      <c r="P32" s="288"/>
    </row>
    <row r="33" spans="1:16" ht="17.25" customHeight="1" x14ac:dyDescent="0.2">
      <c r="A33" s="297" t="s">
        <v>252</v>
      </c>
      <c r="B33" s="287"/>
      <c r="C33" s="288"/>
      <c r="E33" s="297" t="s">
        <v>123</v>
      </c>
      <c r="F33" s="287"/>
      <c r="G33" s="288"/>
      <c r="H33" s="209" t="s">
        <v>252</v>
      </c>
      <c r="I33" s="209" t="s">
        <v>559</v>
      </c>
      <c r="J33" s="195" t="s">
        <v>48</v>
      </c>
      <c r="K33" s="296" t="s">
        <v>356</v>
      </c>
      <c r="L33" s="287"/>
      <c r="M33" s="288"/>
      <c r="N33" s="297" t="s">
        <v>474</v>
      </c>
      <c r="O33" s="287"/>
      <c r="P33" s="288"/>
    </row>
    <row r="34" spans="1:16" ht="17.25" customHeight="1" x14ac:dyDescent="0.2">
      <c r="A34" s="297" t="s">
        <v>510</v>
      </c>
      <c r="B34" s="287"/>
      <c r="C34" s="288"/>
      <c r="E34" s="297" t="s">
        <v>123</v>
      </c>
      <c r="F34" s="287"/>
      <c r="G34" s="288"/>
      <c r="H34" s="209" t="s">
        <v>510</v>
      </c>
      <c r="I34" s="209" t="s">
        <v>560</v>
      </c>
      <c r="J34" s="195" t="s">
        <v>49</v>
      </c>
      <c r="K34" s="296" t="s">
        <v>357</v>
      </c>
      <c r="L34" s="287"/>
      <c r="M34" s="288"/>
      <c r="N34" s="297" t="s">
        <v>511</v>
      </c>
      <c r="O34" s="287"/>
      <c r="P34" s="288"/>
    </row>
    <row r="35" spans="1:16" ht="17.25" customHeight="1" x14ac:dyDescent="0.2">
      <c r="A35" s="297" t="s">
        <v>512</v>
      </c>
      <c r="B35" s="287"/>
      <c r="C35" s="288"/>
      <c r="E35" s="297" t="s">
        <v>123</v>
      </c>
      <c r="F35" s="287"/>
      <c r="G35" s="288"/>
      <c r="H35" s="209" t="s">
        <v>512</v>
      </c>
      <c r="I35" s="209" t="s">
        <v>561</v>
      </c>
      <c r="J35" s="195" t="s">
        <v>3</v>
      </c>
      <c r="K35" s="296" t="s">
        <v>358</v>
      </c>
      <c r="L35" s="287"/>
      <c r="M35" s="288"/>
      <c r="N35" s="297" t="s">
        <v>562</v>
      </c>
      <c r="O35" s="287"/>
      <c r="P35" s="288"/>
    </row>
    <row r="36" spans="1:16" ht="17.25" customHeight="1" x14ac:dyDescent="0.2">
      <c r="A36" s="297" t="s">
        <v>513</v>
      </c>
      <c r="B36" s="287"/>
      <c r="C36" s="288"/>
      <c r="E36" s="297" t="s">
        <v>123</v>
      </c>
      <c r="F36" s="287"/>
      <c r="G36" s="288"/>
      <c r="H36" s="209" t="s">
        <v>513</v>
      </c>
      <c r="I36" s="209" t="s">
        <v>563</v>
      </c>
      <c r="J36" s="195" t="s">
        <v>4</v>
      </c>
      <c r="K36" s="296" t="s">
        <v>359</v>
      </c>
      <c r="L36" s="287"/>
      <c r="M36" s="288"/>
      <c r="N36" s="297" t="s">
        <v>564</v>
      </c>
      <c r="O36" s="287"/>
      <c r="P36" s="288"/>
    </row>
    <row r="37" spans="1:16" ht="17.25" customHeight="1" x14ac:dyDescent="0.2">
      <c r="A37" s="297" t="s">
        <v>514</v>
      </c>
      <c r="B37" s="287"/>
      <c r="C37" s="288"/>
      <c r="E37" s="297" t="s">
        <v>123</v>
      </c>
      <c r="F37" s="287"/>
      <c r="G37" s="288"/>
      <c r="H37" s="209" t="s">
        <v>514</v>
      </c>
      <c r="I37" s="209" t="s">
        <v>565</v>
      </c>
      <c r="J37" s="195" t="s">
        <v>5</v>
      </c>
      <c r="K37" s="296" t="s">
        <v>360</v>
      </c>
      <c r="L37" s="287"/>
      <c r="M37" s="288"/>
      <c r="N37" s="297" t="s">
        <v>565</v>
      </c>
      <c r="O37" s="287"/>
      <c r="P37" s="288"/>
    </row>
    <row r="38" spans="1:16" ht="17.25" customHeight="1" x14ac:dyDescent="0.2">
      <c r="A38" s="297" t="s">
        <v>515</v>
      </c>
      <c r="B38" s="287"/>
      <c r="C38" s="288"/>
      <c r="E38" s="297" t="s">
        <v>123</v>
      </c>
      <c r="F38" s="287"/>
      <c r="G38" s="288"/>
      <c r="H38" s="209" t="s">
        <v>515</v>
      </c>
      <c r="I38" s="209" t="s">
        <v>566</v>
      </c>
      <c r="J38" s="195" t="s">
        <v>6</v>
      </c>
      <c r="K38" s="296" t="s">
        <v>361</v>
      </c>
      <c r="L38" s="287"/>
      <c r="M38" s="288"/>
      <c r="N38" s="297" t="s">
        <v>567</v>
      </c>
      <c r="O38" s="287"/>
      <c r="P38" s="288"/>
    </row>
    <row r="39" spans="1:16" ht="17.25" customHeight="1" x14ac:dyDescent="0.2">
      <c r="A39" s="297" t="s">
        <v>516</v>
      </c>
      <c r="B39" s="287"/>
      <c r="C39" s="288"/>
      <c r="E39" s="297" t="s">
        <v>123</v>
      </c>
      <c r="F39" s="287"/>
      <c r="G39" s="288"/>
      <c r="H39" s="209" t="s">
        <v>516</v>
      </c>
      <c r="I39" s="209" t="s">
        <v>568</v>
      </c>
      <c r="J39" s="195" t="s">
        <v>8</v>
      </c>
      <c r="K39" s="296" t="s">
        <v>362</v>
      </c>
      <c r="L39" s="287"/>
      <c r="M39" s="288"/>
      <c r="N39" s="297" t="s">
        <v>568</v>
      </c>
      <c r="O39" s="287"/>
      <c r="P39" s="288"/>
    </row>
    <row r="40" spans="1:16" ht="17.25" customHeight="1" x14ac:dyDescent="0.2">
      <c r="A40" s="297" t="s">
        <v>517</v>
      </c>
      <c r="B40" s="287"/>
      <c r="C40" s="288"/>
      <c r="E40" s="297" t="s">
        <v>536</v>
      </c>
      <c r="F40" s="287"/>
      <c r="G40" s="288"/>
      <c r="H40" s="209" t="s">
        <v>569</v>
      </c>
      <c r="I40" s="209" t="s">
        <v>123</v>
      </c>
      <c r="J40" s="195" t="s">
        <v>31</v>
      </c>
      <c r="K40" s="296" t="s">
        <v>363</v>
      </c>
      <c r="L40" s="287"/>
      <c r="M40" s="288"/>
      <c r="N40" s="297" t="s">
        <v>123</v>
      </c>
      <c r="O40" s="287"/>
      <c r="P40" s="288"/>
    </row>
    <row r="41" spans="1:16" ht="17.25" customHeight="1" x14ac:dyDescent="0.2">
      <c r="A41" s="297" t="s">
        <v>253</v>
      </c>
      <c r="B41" s="287"/>
      <c r="C41" s="288"/>
      <c r="E41" s="297" t="s">
        <v>123</v>
      </c>
      <c r="F41" s="287"/>
      <c r="G41" s="288"/>
      <c r="H41" s="209" t="s">
        <v>253</v>
      </c>
      <c r="I41" s="209" t="s">
        <v>123</v>
      </c>
      <c r="J41" s="195" t="s">
        <v>34</v>
      </c>
      <c r="K41" s="296" t="s">
        <v>364</v>
      </c>
      <c r="L41" s="287"/>
      <c r="M41" s="288"/>
      <c r="N41" s="297" t="s">
        <v>123</v>
      </c>
      <c r="O41" s="287"/>
      <c r="P41" s="288"/>
    </row>
    <row r="42" spans="1:16" ht="17.25" customHeight="1" x14ac:dyDescent="0.2">
      <c r="A42" s="297" t="s">
        <v>311</v>
      </c>
      <c r="B42" s="287"/>
      <c r="C42" s="288"/>
      <c r="E42" s="297" t="s">
        <v>123</v>
      </c>
      <c r="F42" s="287"/>
      <c r="G42" s="288"/>
      <c r="H42" s="209" t="s">
        <v>311</v>
      </c>
      <c r="I42" s="209" t="s">
        <v>570</v>
      </c>
      <c r="J42" s="195" t="s">
        <v>7</v>
      </c>
      <c r="K42" s="296" t="s">
        <v>365</v>
      </c>
      <c r="L42" s="287"/>
      <c r="M42" s="288"/>
      <c r="N42" s="297" t="s">
        <v>570</v>
      </c>
      <c r="O42" s="287"/>
      <c r="P42" s="288"/>
    </row>
    <row r="43" spans="1:16" ht="17.25" customHeight="1" x14ac:dyDescent="0.2">
      <c r="A43" s="286" t="s">
        <v>506</v>
      </c>
      <c r="B43" s="287"/>
      <c r="C43" s="288"/>
      <c r="E43" s="286" t="s">
        <v>536</v>
      </c>
      <c r="F43" s="287"/>
      <c r="G43" s="288"/>
      <c r="H43" s="210" t="s">
        <v>539</v>
      </c>
      <c r="I43" s="210" t="s">
        <v>571</v>
      </c>
      <c r="J43" s="196" t="s">
        <v>29</v>
      </c>
      <c r="K43" s="289" t="s">
        <v>189</v>
      </c>
      <c r="L43" s="287"/>
      <c r="M43" s="288"/>
      <c r="N43" s="286" t="s">
        <v>572</v>
      </c>
      <c r="O43" s="287"/>
      <c r="P43" s="288"/>
    </row>
    <row r="44" spans="1:16" ht="17.25" customHeight="1" x14ac:dyDescent="0.2">
      <c r="A44" s="297" t="s">
        <v>123</v>
      </c>
      <c r="B44" s="287"/>
      <c r="C44" s="288"/>
      <c r="E44" s="297" t="s">
        <v>123</v>
      </c>
      <c r="F44" s="287"/>
      <c r="G44" s="288"/>
      <c r="H44" s="209" t="s">
        <v>123</v>
      </c>
      <c r="I44" s="247">
        <v>2749051.46</v>
      </c>
      <c r="J44" s="195" t="s">
        <v>101</v>
      </c>
      <c r="K44" s="296" t="s">
        <v>366</v>
      </c>
      <c r="L44" s="287"/>
      <c r="M44" s="288"/>
      <c r="N44" s="298">
        <v>1549551.46</v>
      </c>
      <c r="O44" s="291"/>
      <c r="P44" s="292"/>
    </row>
    <row r="45" spans="1:16" ht="17.25" customHeight="1" x14ac:dyDescent="0.2">
      <c r="A45" s="297" t="s">
        <v>123</v>
      </c>
      <c r="B45" s="287"/>
      <c r="C45" s="288"/>
      <c r="E45" s="297" t="s">
        <v>123</v>
      </c>
      <c r="F45" s="287"/>
      <c r="G45" s="288"/>
      <c r="H45" s="209" t="s">
        <v>123</v>
      </c>
      <c r="I45" s="209" t="s">
        <v>573</v>
      </c>
      <c r="J45" s="195" t="s">
        <v>191</v>
      </c>
      <c r="K45" s="296" t="s">
        <v>347</v>
      </c>
      <c r="L45" s="287"/>
      <c r="M45" s="288"/>
      <c r="N45" s="297" t="s">
        <v>507</v>
      </c>
      <c r="O45" s="287"/>
      <c r="P45" s="288"/>
    </row>
    <row r="46" spans="1:16" ht="17.25" customHeight="1" x14ac:dyDescent="0.2">
      <c r="A46" s="297" t="s">
        <v>123</v>
      </c>
      <c r="B46" s="287"/>
      <c r="C46" s="288"/>
      <c r="E46" s="297" t="s">
        <v>123</v>
      </c>
      <c r="F46" s="287"/>
      <c r="G46" s="288"/>
      <c r="H46" s="209" t="s">
        <v>123</v>
      </c>
      <c r="I46" s="209" t="s">
        <v>574</v>
      </c>
      <c r="J46" s="195" t="s">
        <v>194</v>
      </c>
      <c r="K46" s="296" t="s">
        <v>350</v>
      </c>
      <c r="L46" s="287"/>
      <c r="M46" s="288"/>
      <c r="N46" s="297" t="s">
        <v>575</v>
      </c>
      <c r="O46" s="287"/>
      <c r="P46" s="288"/>
    </row>
    <row r="47" spans="1:16" ht="17.25" customHeight="1" x14ac:dyDescent="0.2">
      <c r="A47" s="297" t="s">
        <v>123</v>
      </c>
      <c r="B47" s="287"/>
      <c r="C47" s="288"/>
      <c r="E47" s="297" t="s">
        <v>123</v>
      </c>
      <c r="F47" s="287"/>
      <c r="G47" s="288"/>
      <c r="H47" s="209" t="s">
        <v>123</v>
      </c>
      <c r="I47" s="209" t="s">
        <v>508</v>
      </c>
      <c r="J47" s="195" t="s">
        <v>195</v>
      </c>
      <c r="K47" s="296" t="s">
        <v>351</v>
      </c>
      <c r="L47" s="287"/>
      <c r="M47" s="288"/>
      <c r="N47" s="297" t="s">
        <v>508</v>
      </c>
      <c r="O47" s="287"/>
      <c r="P47" s="288"/>
    </row>
    <row r="48" spans="1:16" ht="17.25" customHeight="1" x14ac:dyDescent="0.2">
      <c r="A48" s="297" t="s">
        <v>123</v>
      </c>
      <c r="B48" s="287"/>
      <c r="C48" s="288"/>
      <c r="E48" s="297" t="s">
        <v>123</v>
      </c>
      <c r="F48" s="287"/>
      <c r="G48" s="288"/>
      <c r="H48" s="209" t="s">
        <v>123</v>
      </c>
      <c r="I48" s="209" t="s">
        <v>576</v>
      </c>
      <c r="J48" s="195" t="s">
        <v>204</v>
      </c>
      <c r="K48" s="296" t="s">
        <v>577</v>
      </c>
      <c r="L48" s="287"/>
      <c r="M48" s="288"/>
      <c r="N48" s="297" t="s">
        <v>576</v>
      </c>
      <c r="O48" s="287"/>
      <c r="P48" s="288"/>
    </row>
    <row r="49" spans="1:16" ht="17.25" customHeight="1" x14ac:dyDescent="0.2">
      <c r="A49" s="297" t="s">
        <v>123</v>
      </c>
      <c r="B49" s="287"/>
      <c r="C49" s="288"/>
      <c r="E49" s="297" t="s">
        <v>123</v>
      </c>
      <c r="F49" s="287"/>
      <c r="G49" s="288"/>
      <c r="H49" s="209" t="s">
        <v>123</v>
      </c>
      <c r="I49" s="209" t="s">
        <v>553</v>
      </c>
      <c r="J49" s="195" t="s">
        <v>250</v>
      </c>
      <c r="K49" s="296" t="s">
        <v>352</v>
      </c>
      <c r="L49" s="287"/>
      <c r="M49" s="288"/>
      <c r="N49" s="297" t="s">
        <v>554</v>
      </c>
      <c r="O49" s="287"/>
      <c r="P49" s="288"/>
    </row>
    <row r="50" spans="1:16" ht="17.25" customHeight="1" x14ac:dyDescent="0.2">
      <c r="A50" s="297" t="s">
        <v>123</v>
      </c>
      <c r="B50" s="287"/>
      <c r="C50" s="288"/>
      <c r="E50" s="297" t="s">
        <v>123</v>
      </c>
      <c r="F50" s="287"/>
      <c r="G50" s="288"/>
      <c r="H50" s="209" t="s">
        <v>123</v>
      </c>
      <c r="I50" s="209" t="s">
        <v>578</v>
      </c>
      <c r="J50" s="195" t="s">
        <v>336</v>
      </c>
      <c r="K50" s="296" t="s">
        <v>353</v>
      </c>
      <c r="L50" s="287"/>
      <c r="M50" s="288"/>
      <c r="N50" s="297" t="s">
        <v>579</v>
      </c>
      <c r="O50" s="287"/>
      <c r="P50" s="288"/>
    </row>
    <row r="51" spans="1:16" s="220" customFormat="1" ht="17.25" customHeight="1" x14ac:dyDescent="0.2">
      <c r="A51" s="223"/>
      <c r="B51" s="221"/>
      <c r="C51" s="222"/>
      <c r="E51" s="223"/>
      <c r="F51" s="221"/>
      <c r="G51" s="222"/>
      <c r="H51" s="223"/>
      <c r="I51" s="247">
        <v>1503399</v>
      </c>
      <c r="J51" s="195" t="s">
        <v>9</v>
      </c>
      <c r="K51" s="313" t="s">
        <v>354</v>
      </c>
      <c r="L51" s="314"/>
      <c r="M51" s="315"/>
      <c r="N51" s="316">
        <v>1503399</v>
      </c>
      <c r="O51" s="317"/>
      <c r="P51" s="222"/>
    </row>
    <row r="52" spans="1:16" ht="17.25" customHeight="1" x14ac:dyDescent="0.2">
      <c r="A52" s="286" t="s">
        <v>123</v>
      </c>
      <c r="B52" s="287"/>
      <c r="C52" s="288"/>
      <c r="E52" s="286" t="s">
        <v>123</v>
      </c>
      <c r="F52" s="287"/>
      <c r="G52" s="288"/>
      <c r="H52" s="210" t="s">
        <v>123</v>
      </c>
      <c r="I52" s="248">
        <v>5057247.83</v>
      </c>
      <c r="J52" s="196" t="s">
        <v>29</v>
      </c>
      <c r="K52" s="289" t="s">
        <v>189</v>
      </c>
      <c r="L52" s="287"/>
      <c r="M52" s="288"/>
      <c r="N52" s="290">
        <v>3513830.82</v>
      </c>
      <c r="O52" s="291"/>
      <c r="P52" s="292"/>
    </row>
    <row r="53" spans="1:16" ht="17.25" customHeight="1" thickBot="1" x14ac:dyDescent="0.25">
      <c r="A53" s="279" t="s">
        <v>506</v>
      </c>
      <c r="B53" s="280"/>
      <c r="C53" s="281"/>
      <c r="E53" s="279" t="s">
        <v>536</v>
      </c>
      <c r="F53" s="280"/>
      <c r="G53" s="281"/>
      <c r="H53" s="215" t="s">
        <v>539</v>
      </c>
      <c r="I53" s="249">
        <v>9854957.5600000005</v>
      </c>
      <c r="J53" s="198" t="s">
        <v>33</v>
      </c>
      <c r="K53" s="282" t="s">
        <v>189</v>
      </c>
      <c r="L53" s="280"/>
      <c r="M53" s="281"/>
      <c r="N53" s="283">
        <v>6439240.5800000001</v>
      </c>
      <c r="O53" s="284"/>
      <c r="P53" s="285"/>
    </row>
    <row r="54" spans="1:16" ht="17.25" customHeight="1" thickTop="1" x14ac:dyDescent="0.2">
      <c r="A54" s="286" t="s">
        <v>123</v>
      </c>
      <c r="B54" s="287"/>
      <c r="C54" s="288"/>
      <c r="E54" s="286" t="s">
        <v>123</v>
      </c>
      <c r="F54" s="287"/>
      <c r="G54" s="288"/>
      <c r="H54" s="210" t="s">
        <v>123</v>
      </c>
      <c r="I54" s="248">
        <v>1061900.96</v>
      </c>
      <c r="J54" s="196" t="s">
        <v>196</v>
      </c>
      <c r="K54" s="289" t="s">
        <v>189</v>
      </c>
      <c r="L54" s="287"/>
      <c r="M54" s="288"/>
      <c r="N54" s="290">
        <v>4135573.35</v>
      </c>
      <c r="O54" s="291"/>
      <c r="P54" s="292"/>
    </row>
    <row r="55" spans="1:16" ht="17.25" customHeight="1" x14ac:dyDescent="0.2">
      <c r="A55" s="293" t="s">
        <v>186</v>
      </c>
      <c r="B55" s="287"/>
      <c r="C55" s="287"/>
      <c r="E55" s="294" t="s">
        <v>186</v>
      </c>
      <c r="F55" s="287"/>
      <c r="G55" s="287"/>
      <c r="H55" s="216" t="s">
        <v>186</v>
      </c>
      <c r="I55" s="250">
        <v>24197631.359999999</v>
      </c>
      <c r="J55" s="210" t="s">
        <v>32</v>
      </c>
      <c r="K55" s="295" t="s">
        <v>186</v>
      </c>
      <c r="L55" s="287"/>
      <c r="M55" s="288"/>
      <c r="N55" s="290">
        <v>24197631.359999999</v>
      </c>
      <c r="O55" s="291"/>
      <c r="P55" s="292"/>
    </row>
    <row r="56" spans="1:16" ht="20.25" customHeight="1" x14ac:dyDescent="0.2"/>
    <row r="57" spans="1:16" ht="14.25" x14ac:dyDescent="0.2"/>
    <row r="58" spans="1:16" ht="14.25" x14ac:dyDescent="0.2">
      <c r="B58" s="276" t="s">
        <v>304</v>
      </c>
      <c r="C58" s="277"/>
    </row>
    <row r="60" spans="1:16" ht="17.25" customHeight="1" x14ac:dyDescent="0.2">
      <c r="C60" s="278" t="s">
        <v>305</v>
      </c>
      <c r="D60" s="277"/>
      <c r="E60" s="277"/>
      <c r="F60" s="277"/>
      <c r="G60" s="277"/>
      <c r="H60" s="277"/>
      <c r="I60" s="277"/>
      <c r="J60" s="277"/>
      <c r="K60" s="277"/>
      <c r="L60" s="277"/>
    </row>
    <row r="62" spans="1:16" s="225" customFormat="1" ht="20.25" customHeight="1" x14ac:dyDescent="0.45">
      <c r="B62" s="252" t="s">
        <v>596</v>
      </c>
      <c r="C62" s="253"/>
      <c r="D62" s="253"/>
      <c r="E62" s="253"/>
      <c r="F62" s="253"/>
      <c r="G62" s="253"/>
      <c r="H62" s="253"/>
      <c r="I62" s="253"/>
      <c r="J62" s="253"/>
    </row>
    <row r="63" spans="1:16" s="225" customFormat="1" ht="18" x14ac:dyDescent="0.45">
      <c r="B63" s="252" t="s">
        <v>597</v>
      </c>
      <c r="C63" s="252"/>
      <c r="D63" s="252"/>
      <c r="E63" s="252"/>
      <c r="F63" s="252"/>
      <c r="G63" s="252"/>
      <c r="H63" s="252"/>
      <c r="I63" s="252"/>
      <c r="J63" s="252"/>
    </row>
    <row r="64" spans="1:16" s="225" customFormat="1" ht="18" x14ac:dyDescent="0.45">
      <c r="B64" s="254" t="s">
        <v>598</v>
      </c>
      <c r="C64" s="254"/>
      <c r="D64" s="254"/>
      <c r="E64" s="254"/>
      <c r="F64" s="254"/>
      <c r="G64" s="254"/>
      <c r="H64" s="254"/>
      <c r="I64" s="254"/>
      <c r="J64" s="254"/>
    </row>
  </sheetData>
  <mergeCells count="211">
    <mergeCell ref="K51:M51"/>
    <mergeCell ref="N51:O51"/>
    <mergeCell ref="A45:C45"/>
    <mergeCell ref="E45:G45"/>
    <mergeCell ref="K45:M45"/>
    <mergeCell ref="N45:P45"/>
    <mergeCell ref="A46:C46"/>
    <mergeCell ref="E46:G46"/>
    <mergeCell ref="K46:M46"/>
    <mergeCell ref="N46:P46"/>
    <mergeCell ref="A50:C50"/>
    <mergeCell ref="E50:G50"/>
    <mergeCell ref="K50:M50"/>
    <mergeCell ref="N50:P50"/>
    <mergeCell ref="A43:C43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A47:C47"/>
    <mergeCell ref="E47:G47"/>
    <mergeCell ref="K47:M47"/>
    <mergeCell ref="E43:G43"/>
    <mergeCell ref="K43:M43"/>
    <mergeCell ref="N43:P43"/>
    <mergeCell ref="A44:C44"/>
    <mergeCell ref="E44:G44"/>
    <mergeCell ref="K44:M44"/>
    <mergeCell ref="N44:P44"/>
    <mergeCell ref="N42:P42"/>
    <mergeCell ref="E40:G40"/>
    <mergeCell ref="K40:M40"/>
    <mergeCell ref="N40:P40"/>
    <mergeCell ref="A41:C41"/>
    <mergeCell ref="E41:G41"/>
    <mergeCell ref="K41:M41"/>
    <mergeCell ref="N41:P41"/>
    <mergeCell ref="A42:C42"/>
    <mergeCell ref="E42:G42"/>
    <mergeCell ref="K42:M42"/>
    <mergeCell ref="A38:C38"/>
    <mergeCell ref="E38:G38"/>
    <mergeCell ref="K38:M38"/>
    <mergeCell ref="N38:P38"/>
    <mergeCell ref="A39:C39"/>
    <mergeCell ref="E39:G39"/>
    <mergeCell ref="K39:M39"/>
    <mergeCell ref="N39:P39"/>
    <mergeCell ref="A40:C40"/>
    <mergeCell ref="A35:C35"/>
    <mergeCell ref="E35:G35"/>
    <mergeCell ref="K35:M35"/>
    <mergeCell ref="N35:P35"/>
    <mergeCell ref="A36:C36"/>
    <mergeCell ref="E36:G36"/>
    <mergeCell ref="K36:M36"/>
    <mergeCell ref="N36:P36"/>
    <mergeCell ref="A37:C37"/>
    <mergeCell ref="E37:G37"/>
    <mergeCell ref="K37:M37"/>
    <mergeCell ref="N37:P37"/>
    <mergeCell ref="A34:C34"/>
    <mergeCell ref="E34:G34"/>
    <mergeCell ref="K34:M34"/>
    <mergeCell ref="N34:P34"/>
    <mergeCell ref="A33:C33"/>
    <mergeCell ref="E33:G33"/>
    <mergeCell ref="K33:M33"/>
    <mergeCell ref="N33:P33"/>
    <mergeCell ref="E31:G31"/>
    <mergeCell ref="K31:M31"/>
    <mergeCell ref="N31:P31"/>
    <mergeCell ref="A32:C32"/>
    <mergeCell ref="E32:G32"/>
    <mergeCell ref="K32:M32"/>
    <mergeCell ref="N32:P32"/>
    <mergeCell ref="A31:C31"/>
    <mergeCell ref="A29:C29"/>
    <mergeCell ref="E29:G29"/>
    <mergeCell ref="K29:M29"/>
    <mergeCell ref="N29:P29"/>
    <mergeCell ref="A30:C30"/>
    <mergeCell ref="E30:G30"/>
    <mergeCell ref="K30:M30"/>
    <mergeCell ref="N30:P30"/>
    <mergeCell ref="A28:C28"/>
    <mergeCell ref="E28:G28"/>
    <mergeCell ref="K28:M28"/>
    <mergeCell ref="N28:P28"/>
    <mergeCell ref="A23:C23"/>
    <mergeCell ref="A21:C21"/>
    <mergeCell ref="E21:G21"/>
    <mergeCell ref="E23:G23"/>
    <mergeCell ref="A22:C22"/>
    <mergeCell ref="E27:G27"/>
    <mergeCell ref="K27:M27"/>
    <mergeCell ref="N27:P27"/>
    <mergeCell ref="K23:M23"/>
    <mergeCell ref="N23:P23"/>
    <mergeCell ref="A24:C24"/>
    <mergeCell ref="E24:G24"/>
    <mergeCell ref="K24:M24"/>
    <mergeCell ref="N24:P24"/>
    <mergeCell ref="A25:C25"/>
    <mergeCell ref="E25:G25"/>
    <mergeCell ref="N26:P26"/>
    <mergeCell ref="A27:C27"/>
    <mergeCell ref="K25:M25"/>
    <mergeCell ref="N25:P25"/>
    <mergeCell ref="A26:C26"/>
    <mergeCell ref="E26:G26"/>
    <mergeCell ref="K26:M26"/>
    <mergeCell ref="E22:G22"/>
    <mergeCell ref="K22:M22"/>
    <mergeCell ref="N22:P22"/>
    <mergeCell ref="E14:G14"/>
    <mergeCell ref="K14:M14"/>
    <mergeCell ref="N14:P14"/>
    <mergeCell ref="K21:M21"/>
    <mergeCell ref="N21:P21"/>
    <mergeCell ref="A16:C16"/>
    <mergeCell ref="E16:G16"/>
    <mergeCell ref="K16:M16"/>
    <mergeCell ref="N16:P16"/>
    <mergeCell ref="A14:C14"/>
    <mergeCell ref="A15:C15"/>
    <mergeCell ref="E15:G15"/>
    <mergeCell ref="K15:M15"/>
    <mergeCell ref="N15:P15"/>
    <mergeCell ref="A17:C17"/>
    <mergeCell ref="E17:G17"/>
    <mergeCell ref="K17:M17"/>
    <mergeCell ref="N17:P17"/>
    <mergeCell ref="A18:C18"/>
    <mergeCell ref="E18:G18"/>
    <mergeCell ref="K18:M18"/>
    <mergeCell ref="A20:C20"/>
    <mergeCell ref="E20:G20"/>
    <mergeCell ref="K20:M20"/>
    <mergeCell ref="N20:P20"/>
    <mergeCell ref="N18:P18"/>
    <mergeCell ref="A19:C19"/>
    <mergeCell ref="E19:G19"/>
    <mergeCell ref="K19:M19"/>
    <mergeCell ref="N19:P19"/>
    <mergeCell ref="N13:P13"/>
    <mergeCell ref="A13:C13"/>
    <mergeCell ref="E13:G13"/>
    <mergeCell ref="K13:M13"/>
    <mergeCell ref="A1:E1"/>
    <mergeCell ref="A7:C7"/>
    <mergeCell ref="E7:G7"/>
    <mergeCell ref="K7:M7"/>
    <mergeCell ref="A6:C6"/>
    <mergeCell ref="N7:P7"/>
    <mergeCell ref="K6:M6"/>
    <mergeCell ref="N6:P6"/>
    <mergeCell ref="E6:G6"/>
    <mergeCell ref="E5:G5"/>
    <mergeCell ref="K4:M4"/>
    <mergeCell ref="A5:C5"/>
    <mergeCell ref="N4:P4"/>
    <mergeCell ref="K5:M5"/>
    <mergeCell ref="N5:P5"/>
    <mergeCell ref="G2:K2"/>
    <mergeCell ref="G1:K1"/>
    <mergeCell ref="G3:K3"/>
    <mergeCell ref="A4:I4"/>
    <mergeCell ref="A52:C52"/>
    <mergeCell ref="E52:G52"/>
    <mergeCell ref="K52:M52"/>
    <mergeCell ref="N52:P52"/>
    <mergeCell ref="K8:M8"/>
    <mergeCell ref="N8:P8"/>
    <mergeCell ref="N12:P12"/>
    <mergeCell ref="K12:M12"/>
    <mergeCell ref="A12:C12"/>
    <mergeCell ref="E12:G12"/>
    <mergeCell ref="A9:C9"/>
    <mergeCell ref="E9:G9"/>
    <mergeCell ref="K9:M9"/>
    <mergeCell ref="A8:C8"/>
    <mergeCell ref="E8:G8"/>
    <mergeCell ref="N9:P9"/>
    <mergeCell ref="A10:C10"/>
    <mergeCell ref="E10:G10"/>
    <mergeCell ref="K10:M10"/>
    <mergeCell ref="N10:P10"/>
    <mergeCell ref="A11:C11"/>
    <mergeCell ref="E11:G11"/>
    <mergeCell ref="K11:M11"/>
    <mergeCell ref="N11:P11"/>
    <mergeCell ref="B58:C58"/>
    <mergeCell ref="C60:L60"/>
    <mergeCell ref="A53:C53"/>
    <mergeCell ref="E53:G53"/>
    <mergeCell ref="K53:M53"/>
    <mergeCell ref="N53:P53"/>
    <mergeCell ref="A54:C54"/>
    <mergeCell ref="E54:G54"/>
    <mergeCell ref="K54:M54"/>
    <mergeCell ref="N54:P54"/>
    <mergeCell ref="A55:C55"/>
    <mergeCell ref="E55:G55"/>
    <mergeCell ref="K55:M55"/>
    <mergeCell ref="N55:P55"/>
  </mergeCells>
  <pageMargins left="0.43307086614173229" right="3.937007874015748E-2" top="0.27559055118110237" bottom="0.27559055118110237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>
      <selection activeCell="J20" sqref="J20:K20"/>
    </sheetView>
  </sheetViews>
  <sheetFormatPr defaultRowHeight="14.25" x14ac:dyDescent="0.2"/>
  <cols>
    <col min="1" max="1" width="1.5703125" style="171" customWidth="1"/>
    <col min="2" max="2" width="18.5703125" style="171" customWidth="1"/>
    <col min="3" max="3" width="3" style="171" customWidth="1"/>
    <col min="4" max="4" width="7.85546875" style="171" customWidth="1"/>
    <col min="5" max="5" width="10.140625" style="171" customWidth="1"/>
    <col min="6" max="6" width="12.85546875" style="171" customWidth="1"/>
    <col min="7" max="7" width="1.140625" style="171" customWidth="1"/>
    <col min="8" max="8" width="14" style="171" customWidth="1"/>
    <col min="9" max="9" width="0.28515625" style="171" customWidth="1"/>
    <col min="10" max="10" width="12.7109375" style="171" customWidth="1"/>
    <col min="11" max="11" width="3.5703125" style="171" customWidth="1"/>
    <col min="12" max="13" width="16.28515625" style="171" customWidth="1"/>
    <col min="14" max="14" width="4.85546875" style="171" customWidth="1"/>
    <col min="15" max="15" width="11.42578125" style="171" customWidth="1"/>
    <col min="16" max="16" width="13.7109375" style="171" customWidth="1"/>
    <col min="17" max="17" width="2.5703125" style="171" customWidth="1"/>
    <col min="18" max="18" width="13.140625" style="171" customWidth="1"/>
    <col min="19" max="19" width="0.140625" style="171" customWidth="1"/>
    <col min="20" max="20" width="3" style="171" customWidth="1"/>
    <col min="21" max="25" width="16.28515625" style="171" customWidth="1"/>
    <col min="26" max="16384" width="9.140625" style="171"/>
  </cols>
  <sheetData>
    <row r="1" spans="1:25" ht="16.899999999999999" customHeight="1" x14ac:dyDescent="0.2">
      <c r="A1" s="447" t="s">
        <v>463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5" ht="16.899999999999999" customHeight="1" x14ac:dyDescent="0.2">
      <c r="A2" s="437" t="s">
        <v>464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</row>
    <row r="3" spans="1:25" ht="18" customHeight="1" x14ac:dyDescent="0.2">
      <c r="A3" s="437" t="s">
        <v>478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</row>
    <row r="4" spans="1:25" ht="18" customHeight="1" x14ac:dyDescent="0.2">
      <c r="A4" s="437" t="s">
        <v>465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</row>
    <row r="5" spans="1:25" ht="8.25" customHeight="1" x14ac:dyDescent="0.2"/>
    <row r="6" spans="1:25" x14ac:dyDescent="0.2">
      <c r="B6" s="165"/>
      <c r="C6" s="166"/>
      <c r="D6" s="166"/>
      <c r="E6" s="166"/>
      <c r="F6" s="166"/>
      <c r="G6" s="166"/>
      <c r="H6" s="439" t="s">
        <v>466</v>
      </c>
      <c r="I6" s="167"/>
      <c r="J6" s="440" t="s">
        <v>219</v>
      </c>
      <c r="K6" s="441"/>
      <c r="L6" s="442"/>
      <c r="M6" s="440" t="s">
        <v>220</v>
      </c>
      <c r="N6" s="440" t="s">
        <v>221</v>
      </c>
      <c r="O6" s="441"/>
      <c r="P6" s="441"/>
      <c r="Q6" s="442"/>
      <c r="R6" s="440" t="s">
        <v>222</v>
      </c>
      <c r="S6" s="441"/>
      <c r="T6" s="442"/>
      <c r="U6" s="440" t="s">
        <v>244</v>
      </c>
      <c r="V6" s="440" t="s">
        <v>245</v>
      </c>
      <c r="W6" s="440" t="s">
        <v>224</v>
      </c>
      <c r="X6" s="440" t="s">
        <v>225</v>
      </c>
      <c r="Y6" s="440" t="s">
        <v>29</v>
      </c>
    </row>
    <row r="7" spans="1:25" x14ac:dyDescent="0.2">
      <c r="B7" s="454" t="s">
        <v>467</v>
      </c>
      <c r="C7" s="416"/>
      <c r="D7" s="172"/>
      <c r="E7" s="172"/>
      <c r="F7" s="172"/>
      <c r="G7" s="172"/>
      <c r="H7" s="416"/>
      <c r="I7" s="168"/>
      <c r="J7" s="443"/>
      <c r="K7" s="444"/>
      <c r="L7" s="445"/>
      <c r="M7" s="446"/>
      <c r="N7" s="443"/>
      <c r="O7" s="444"/>
      <c r="P7" s="444"/>
      <c r="Q7" s="445"/>
      <c r="R7" s="443"/>
      <c r="S7" s="444"/>
      <c r="T7" s="445"/>
      <c r="U7" s="446"/>
      <c r="V7" s="446"/>
      <c r="W7" s="446"/>
      <c r="X7" s="446"/>
      <c r="Y7" s="453"/>
    </row>
    <row r="8" spans="1:25" x14ac:dyDescent="0.2">
      <c r="B8" s="455"/>
      <c r="C8" s="416"/>
      <c r="D8" s="172"/>
      <c r="E8" s="172"/>
      <c r="F8" s="172"/>
      <c r="G8" s="172"/>
      <c r="H8" s="416"/>
      <c r="I8" s="168"/>
      <c r="J8" s="440" t="s">
        <v>228</v>
      </c>
      <c r="K8" s="442"/>
      <c r="L8" s="440" t="s">
        <v>229</v>
      </c>
      <c r="M8" s="440" t="s">
        <v>230</v>
      </c>
      <c r="N8" s="440" t="s">
        <v>232</v>
      </c>
      <c r="O8" s="442"/>
      <c r="P8" s="440" t="s">
        <v>233</v>
      </c>
      <c r="Q8" s="442"/>
      <c r="R8" s="440" t="s">
        <v>234</v>
      </c>
      <c r="S8" s="441"/>
      <c r="T8" s="442"/>
      <c r="U8" s="440" t="s">
        <v>247</v>
      </c>
      <c r="V8" s="440" t="s">
        <v>249</v>
      </c>
      <c r="W8" s="440" t="s">
        <v>237</v>
      </c>
      <c r="X8" s="440" t="s">
        <v>238</v>
      </c>
      <c r="Y8" s="453"/>
    </row>
    <row r="9" spans="1:25" x14ac:dyDescent="0.2">
      <c r="B9" s="455"/>
      <c r="C9" s="416"/>
      <c r="D9" s="172"/>
      <c r="E9" s="172"/>
      <c r="F9" s="172"/>
      <c r="G9" s="172"/>
      <c r="H9" s="172"/>
      <c r="I9" s="168"/>
      <c r="J9" s="455"/>
      <c r="K9" s="452"/>
      <c r="L9" s="453"/>
      <c r="M9" s="453"/>
      <c r="N9" s="455"/>
      <c r="O9" s="452"/>
      <c r="P9" s="455"/>
      <c r="Q9" s="452"/>
      <c r="R9" s="455"/>
      <c r="S9" s="390"/>
      <c r="T9" s="452"/>
      <c r="U9" s="453"/>
      <c r="V9" s="453"/>
      <c r="W9" s="453"/>
      <c r="X9" s="453"/>
      <c r="Y9" s="453"/>
    </row>
    <row r="10" spans="1:25" x14ac:dyDescent="0.2">
      <c r="B10" s="175"/>
      <c r="C10" s="169"/>
      <c r="D10" s="169"/>
      <c r="E10" s="169"/>
      <c r="F10" s="169"/>
      <c r="G10" s="169"/>
      <c r="H10" s="169"/>
      <c r="I10" s="170"/>
      <c r="J10" s="443"/>
      <c r="K10" s="445"/>
      <c r="L10" s="446"/>
      <c r="M10" s="446"/>
      <c r="N10" s="443"/>
      <c r="O10" s="445"/>
      <c r="P10" s="443"/>
      <c r="Q10" s="445"/>
      <c r="R10" s="443"/>
      <c r="S10" s="444"/>
      <c r="T10" s="445"/>
      <c r="U10" s="446"/>
      <c r="V10" s="446"/>
      <c r="W10" s="446"/>
      <c r="X10" s="446"/>
      <c r="Y10" s="446"/>
    </row>
    <row r="11" spans="1:25" x14ac:dyDescent="0.2">
      <c r="B11" s="448" t="s">
        <v>2</v>
      </c>
      <c r="C11" s="451" t="s">
        <v>392</v>
      </c>
      <c r="D11" s="442"/>
      <c r="E11" s="434" t="s">
        <v>122</v>
      </c>
      <c r="F11" s="431"/>
      <c r="G11" s="435" t="s">
        <v>393</v>
      </c>
      <c r="H11" s="433"/>
      <c r="I11" s="431"/>
      <c r="J11" s="430" t="s">
        <v>186</v>
      </c>
      <c r="K11" s="431"/>
      <c r="L11" s="173" t="s">
        <v>186</v>
      </c>
      <c r="M11" s="173" t="s">
        <v>186</v>
      </c>
      <c r="N11" s="430" t="s">
        <v>186</v>
      </c>
      <c r="O11" s="431"/>
      <c r="P11" s="430" t="s">
        <v>186</v>
      </c>
      <c r="Q11" s="431"/>
      <c r="R11" s="430" t="s">
        <v>186</v>
      </c>
      <c r="S11" s="433"/>
      <c r="T11" s="431"/>
      <c r="U11" s="173" t="s">
        <v>186</v>
      </c>
      <c r="V11" s="173" t="s">
        <v>186</v>
      </c>
      <c r="W11" s="173" t="s">
        <v>186</v>
      </c>
      <c r="X11" s="173" t="s">
        <v>479</v>
      </c>
      <c r="Y11" s="174" t="s">
        <v>479</v>
      </c>
    </row>
    <row r="12" spans="1:25" x14ac:dyDescent="0.2">
      <c r="B12" s="449"/>
      <c r="C12" s="390"/>
      <c r="D12" s="452"/>
      <c r="E12" s="434" t="s">
        <v>125</v>
      </c>
      <c r="F12" s="431"/>
      <c r="G12" s="435" t="s">
        <v>395</v>
      </c>
      <c r="H12" s="433"/>
      <c r="I12" s="431"/>
      <c r="J12" s="430" t="s">
        <v>186</v>
      </c>
      <c r="K12" s="431"/>
      <c r="L12" s="173" t="s">
        <v>186</v>
      </c>
      <c r="M12" s="173" t="s">
        <v>186</v>
      </c>
      <c r="N12" s="430" t="s">
        <v>186</v>
      </c>
      <c r="O12" s="431"/>
      <c r="P12" s="430" t="s">
        <v>186</v>
      </c>
      <c r="Q12" s="431"/>
      <c r="R12" s="430" t="s">
        <v>186</v>
      </c>
      <c r="S12" s="433"/>
      <c r="T12" s="431"/>
      <c r="U12" s="173" t="s">
        <v>186</v>
      </c>
      <c r="V12" s="173" t="s">
        <v>186</v>
      </c>
      <c r="W12" s="173" t="s">
        <v>186</v>
      </c>
      <c r="X12" s="173" t="s">
        <v>480</v>
      </c>
      <c r="Y12" s="174" t="s">
        <v>480</v>
      </c>
    </row>
    <row r="13" spans="1:25" x14ac:dyDescent="0.2">
      <c r="B13" s="450"/>
      <c r="C13" s="444"/>
      <c r="D13" s="445"/>
      <c r="E13" s="432" t="s">
        <v>475</v>
      </c>
      <c r="F13" s="433"/>
      <c r="G13" s="433"/>
      <c r="H13" s="433"/>
      <c r="I13" s="431"/>
      <c r="J13" s="436" t="s">
        <v>186</v>
      </c>
      <c r="K13" s="431"/>
      <c r="L13" s="174" t="s">
        <v>186</v>
      </c>
      <c r="M13" s="174" t="s">
        <v>186</v>
      </c>
      <c r="N13" s="436" t="s">
        <v>186</v>
      </c>
      <c r="O13" s="431"/>
      <c r="P13" s="436" t="s">
        <v>186</v>
      </c>
      <c r="Q13" s="431"/>
      <c r="R13" s="436" t="s">
        <v>186</v>
      </c>
      <c r="S13" s="433"/>
      <c r="T13" s="431"/>
      <c r="U13" s="174" t="s">
        <v>186</v>
      </c>
      <c r="V13" s="174" t="s">
        <v>186</v>
      </c>
      <c r="W13" s="174" t="s">
        <v>186</v>
      </c>
      <c r="X13" s="174" t="s">
        <v>481</v>
      </c>
      <c r="Y13" s="174" t="s">
        <v>481</v>
      </c>
    </row>
    <row r="14" spans="1:25" x14ac:dyDescent="0.2">
      <c r="B14" s="448" t="s">
        <v>49</v>
      </c>
      <c r="C14" s="451" t="s">
        <v>406</v>
      </c>
      <c r="D14" s="442"/>
      <c r="E14" s="434" t="s">
        <v>135</v>
      </c>
      <c r="F14" s="431"/>
      <c r="G14" s="435" t="s">
        <v>410</v>
      </c>
      <c r="H14" s="433"/>
      <c r="I14" s="431"/>
      <c r="J14" s="430" t="s">
        <v>186</v>
      </c>
      <c r="K14" s="431"/>
      <c r="L14" s="173" t="s">
        <v>186</v>
      </c>
      <c r="M14" s="173" t="s">
        <v>186</v>
      </c>
      <c r="N14" s="430" t="s">
        <v>482</v>
      </c>
      <c r="O14" s="431"/>
      <c r="P14" s="430" t="s">
        <v>186</v>
      </c>
      <c r="Q14" s="431"/>
      <c r="R14" s="430" t="s">
        <v>123</v>
      </c>
      <c r="S14" s="433"/>
      <c r="T14" s="431"/>
      <c r="U14" s="173" t="s">
        <v>186</v>
      </c>
      <c r="V14" s="173" t="s">
        <v>186</v>
      </c>
      <c r="W14" s="173" t="s">
        <v>186</v>
      </c>
      <c r="X14" s="173" t="s">
        <v>186</v>
      </c>
      <c r="Y14" s="174" t="s">
        <v>482</v>
      </c>
    </row>
    <row r="15" spans="1:25" x14ac:dyDescent="0.2">
      <c r="B15" s="449"/>
      <c r="C15" s="390"/>
      <c r="D15" s="452"/>
      <c r="E15" s="434" t="s">
        <v>132</v>
      </c>
      <c r="F15" s="431"/>
      <c r="G15" s="435" t="s">
        <v>407</v>
      </c>
      <c r="H15" s="433"/>
      <c r="I15" s="431"/>
      <c r="J15" s="430" t="s">
        <v>186</v>
      </c>
      <c r="K15" s="431"/>
      <c r="L15" s="173" t="s">
        <v>186</v>
      </c>
      <c r="M15" s="173" t="s">
        <v>186</v>
      </c>
      <c r="N15" s="430" t="s">
        <v>476</v>
      </c>
      <c r="O15" s="431"/>
      <c r="P15" s="430" t="s">
        <v>186</v>
      </c>
      <c r="Q15" s="431"/>
      <c r="R15" s="430" t="s">
        <v>186</v>
      </c>
      <c r="S15" s="433"/>
      <c r="T15" s="431"/>
      <c r="U15" s="173" t="s">
        <v>186</v>
      </c>
      <c r="V15" s="173" t="s">
        <v>186</v>
      </c>
      <c r="W15" s="173" t="s">
        <v>186</v>
      </c>
      <c r="X15" s="173" t="s">
        <v>186</v>
      </c>
      <c r="Y15" s="174" t="s">
        <v>476</v>
      </c>
    </row>
    <row r="16" spans="1:25" x14ac:dyDescent="0.2">
      <c r="B16" s="450"/>
      <c r="C16" s="444"/>
      <c r="D16" s="445"/>
      <c r="E16" s="432" t="s">
        <v>468</v>
      </c>
      <c r="F16" s="433"/>
      <c r="G16" s="433"/>
      <c r="H16" s="433"/>
      <c r="I16" s="431"/>
      <c r="J16" s="436" t="s">
        <v>186</v>
      </c>
      <c r="K16" s="431"/>
      <c r="L16" s="174" t="s">
        <v>186</v>
      </c>
      <c r="M16" s="174" t="s">
        <v>186</v>
      </c>
      <c r="N16" s="436" t="s">
        <v>483</v>
      </c>
      <c r="O16" s="431"/>
      <c r="P16" s="436" t="s">
        <v>186</v>
      </c>
      <c r="Q16" s="431"/>
      <c r="R16" s="436" t="s">
        <v>123</v>
      </c>
      <c r="S16" s="433"/>
      <c r="T16" s="431"/>
      <c r="U16" s="174" t="s">
        <v>186</v>
      </c>
      <c r="V16" s="174" t="s">
        <v>186</v>
      </c>
      <c r="W16" s="174" t="s">
        <v>186</v>
      </c>
      <c r="X16" s="174" t="s">
        <v>186</v>
      </c>
      <c r="Y16" s="174" t="s">
        <v>483</v>
      </c>
    </row>
    <row r="17" spans="2:25" x14ac:dyDescent="0.2">
      <c r="B17" s="448" t="s">
        <v>3</v>
      </c>
      <c r="C17" s="451" t="s">
        <v>412</v>
      </c>
      <c r="D17" s="442"/>
      <c r="E17" s="434" t="s">
        <v>138</v>
      </c>
      <c r="F17" s="431"/>
      <c r="G17" s="435" t="s">
        <v>415</v>
      </c>
      <c r="H17" s="433"/>
      <c r="I17" s="431"/>
      <c r="J17" s="430" t="s">
        <v>123</v>
      </c>
      <c r="K17" s="431"/>
      <c r="L17" s="173" t="s">
        <v>186</v>
      </c>
      <c r="M17" s="173" t="s">
        <v>186</v>
      </c>
      <c r="N17" s="430" t="s">
        <v>186</v>
      </c>
      <c r="O17" s="431"/>
      <c r="P17" s="430" t="s">
        <v>186</v>
      </c>
      <c r="Q17" s="431"/>
      <c r="R17" s="430" t="s">
        <v>186</v>
      </c>
      <c r="S17" s="433"/>
      <c r="T17" s="431"/>
      <c r="U17" s="173" t="s">
        <v>186</v>
      </c>
      <c r="V17" s="173" t="s">
        <v>186</v>
      </c>
      <c r="W17" s="173" t="s">
        <v>186</v>
      </c>
      <c r="X17" s="173" t="s">
        <v>186</v>
      </c>
      <c r="Y17" s="174" t="s">
        <v>123</v>
      </c>
    </row>
    <row r="18" spans="2:25" x14ac:dyDescent="0.2">
      <c r="B18" s="449"/>
      <c r="C18" s="390"/>
      <c r="D18" s="452"/>
      <c r="E18" s="434" t="s">
        <v>159</v>
      </c>
      <c r="F18" s="431"/>
      <c r="G18" s="435" t="s">
        <v>414</v>
      </c>
      <c r="H18" s="433"/>
      <c r="I18" s="431"/>
      <c r="J18" s="430" t="s">
        <v>123</v>
      </c>
      <c r="K18" s="431"/>
      <c r="L18" s="173" t="s">
        <v>123</v>
      </c>
      <c r="M18" s="173" t="s">
        <v>186</v>
      </c>
      <c r="N18" s="430" t="s">
        <v>186</v>
      </c>
      <c r="O18" s="431"/>
      <c r="P18" s="430" t="s">
        <v>186</v>
      </c>
      <c r="Q18" s="431"/>
      <c r="R18" s="430" t="s">
        <v>186</v>
      </c>
      <c r="S18" s="433"/>
      <c r="T18" s="431"/>
      <c r="U18" s="173" t="s">
        <v>186</v>
      </c>
      <c r="V18" s="173" t="s">
        <v>186</v>
      </c>
      <c r="W18" s="173" t="s">
        <v>186</v>
      </c>
      <c r="X18" s="173" t="s">
        <v>186</v>
      </c>
      <c r="Y18" s="174" t="s">
        <v>123</v>
      </c>
    </row>
    <row r="19" spans="2:25" x14ac:dyDescent="0.2">
      <c r="B19" s="449"/>
      <c r="C19" s="390"/>
      <c r="D19" s="452"/>
      <c r="E19" s="434" t="s">
        <v>137</v>
      </c>
      <c r="F19" s="431"/>
      <c r="G19" s="435" t="s">
        <v>413</v>
      </c>
      <c r="H19" s="433"/>
      <c r="I19" s="431"/>
      <c r="J19" s="430" t="s">
        <v>186</v>
      </c>
      <c r="K19" s="431"/>
      <c r="L19" s="173" t="s">
        <v>186</v>
      </c>
      <c r="M19" s="173" t="s">
        <v>186</v>
      </c>
      <c r="N19" s="430" t="s">
        <v>484</v>
      </c>
      <c r="O19" s="431"/>
      <c r="P19" s="430" t="s">
        <v>186</v>
      </c>
      <c r="Q19" s="431"/>
      <c r="R19" s="430" t="s">
        <v>485</v>
      </c>
      <c r="S19" s="433"/>
      <c r="T19" s="431"/>
      <c r="U19" s="173" t="s">
        <v>186</v>
      </c>
      <c r="V19" s="173" t="s">
        <v>186</v>
      </c>
      <c r="W19" s="173" t="s">
        <v>186</v>
      </c>
      <c r="X19" s="173" t="s">
        <v>186</v>
      </c>
      <c r="Y19" s="174" t="s">
        <v>486</v>
      </c>
    </row>
    <row r="20" spans="2:25" x14ac:dyDescent="0.2">
      <c r="B20" s="449"/>
      <c r="C20" s="390"/>
      <c r="D20" s="452"/>
      <c r="E20" s="434" t="s">
        <v>139</v>
      </c>
      <c r="F20" s="431"/>
      <c r="G20" s="435" t="s">
        <v>416</v>
      </c>
      <c r="H20" s="433"/>
      <c r="I20" s="431"/>
      <c r="J20" s="430" t="s">
        <v>123</v>
      </c>
      <c r="K20" s="431"/>
      <c r="L20" s="173" t="s">
        <v>487</v>
      </c>
      <c r="M20" s="173" t="s">
        <v>186</v>
      </c>
      <c r="N20" s="430" t="s">
        <v>186</v>
      </c>
      <c r="O20" s="431"/>
      <c r="P20" s="430" t="s">
        <v>186</v>
      </c>
      <c r="Q20" s="431"/>
      <c r="R20" s="430" t="s">
        <v>123</v>
      </c>
      <c r="S20" s="433"/>
      <c r="T20" s="431"/>
      <c r="U20" s="173" t="s">
        <v>186</v>
      </c>
      <c r="V20" s="173" t="s">
        <v>186</v>
      </c>
      <c r="W20" s="173" t="s">
        <v>186</v>
      </c>
      <c r="X20" s="173" t="s">
        <v>186</v>
      </c>
      <c r="Y20" s="174" t="s">
        <v>487</v>
      </c>
    </row>
    <row r="21" spans="2:25" x14ac:dyDescent="0.2">
      <c r="B21" s="450"/>
      <c r="C21" s="444"/>
      <c r="D21" s="445"/>
      <c r="E21" s="432" t="s">
        <v>469</v>
      </c>
      <c r="F21" s="433"/>
      <c r="G21" s="433"/>
      <c r="H21" s="433"/>
      <c r="I21" s="431"/>
      <c r="J21" s="436" t="s">
        <v>123</v>
      </c>
      <c r="K21" s="431"/>
      <c r="L21" s="174" t="s">
        <v>487</v>
      </c>
      <c r="M21" s="174" t="s">
        <v>186</v>
      </c>
      <c r="N21" s="436" t="s">
        <v>484</v>
      </c>
      <c r="O21" s="431"/>
      <c r="P21" s="436" t="s">
        <v>186</v>
      </c>
      <c r="Q21" s="431"/>
      <c r="R21" s="436" t="s">
        <v>485</v>
      </c>
      <c r="S21" s="433"/>
      <c r="T21" s="431"/>
      <c r="U21" s="174" t="s">
        <v>186</v>
      </c>
      <c r="V21" s="174" t="s">
        <v>186</v>
      </c>
      <c r="W21" s="174" t="s">
        <v>186</v>
      </c>
      <c r="X21" s="174" t="s">
        <v>186</v>
      </c>
      <c r="Y21" s="174" t="s">
        <v>488</v>
      </c>
    </row>
    <row r="22" spans="2:25" x14ac:dyDescent="0.2">
      <c r="B22" s="448" t="s">
        <v>4</v>
      </c>
      <c r="C22" s="451" t="s">
        <v>417</v>
      </c>
      <c r="D22" s="442"/>
      <c r="E22" s="434" t="s">
        <v>160</v>
      </c>
      <c r="F22" s="431"/>
      <c r="G22" s="435" t="s">
        <v>419</v>
      </c>
      <c r="H22" s="433"/>
      <c r="I22" s="431"/>
      <c r="J22" s="430" t="s">
        <v>186</v>
      </c>
      <c r="K22" s="431"/>
      <c r="L22" s="173" t="s">
        <v>123</v>
      </c>
      <c r="M22" s="173" t="s">
        <v>186</v>
      </c>
      <c r="N22" s="430" t="s">
        <v>186</v>
      </c>
      <c r="O22" s="431"/>
      <c r="P22" s="430" t="s">
        <v>186</v>
      </c>
      <c r="Q22" s="431"/>
      <c r="R22" s="430" t="s">
        <v>186</v>
      </c>
      <c r="S22" s="433"/>
      <c r="T22" s="431"/>
      <c r="U22" s="173" t="s">
        <v>186</v>
      </c>
      <c r="V22" s="173" t="s">
        <v>186</v>
      </c>
      <c r="W22" s="173" t="s">
        <v>186</v>
      </c>
      <c r="X22" s="173" t="s">
        <v>186</v>
      </c>
      <c r="Y22" s="174" t="s">
        <v>123</v>
      </c>
    </row>
    <row r="23" spans="2:25" x14ac:dyDescent="0.2">
      <c r="B23" s="449"/>
      <c r="C23" s="390"/>
      <c r="D23" s="452"/>
      <c r="E23" s="434" t="s">
        <v>141</v>
      </c>
      <c r="F23" s="431"/>
      <c r="G23" s="435" t="s">
        <v>420</v>
      </c>
      <c r="H23" s="433"/>
      <c r="I23" s="431"/>
      <c r="J23" s="430" t="s">
        <v>489</v>
      </c>
      <c r="K23" s="431"/>
      <c r="L23" s="173" t="s">
        <v>123</v>
      </c>
      <c r="M23" s="173" t="s">
        <v>123</v>
      </c>
      <c r="N23" s="430" t="s">
        <v>490</v>
      </c>
      <c r="O23" s="431"/>
      <c r="P23" s="430" t="s">
        <v>123</v>
      </c>
      <c r="Q23" s="431"/>
      <c r="R23" s="430" t="s">
        <v>186</v>
      </c>
      <c r="S23" s="433"/>
      <c r="T23" s="431"/>
      <c r="U23" s="173" t="s">
        <v>123</v>
      </c>
      <c r="V23" s="173" t="s">
        <v>186</v>
      </c>
      <c r="W23" s="173" t="s">
        <v>186</v>
      </c>
      <c r="X23" s="173" t="s">
        <v>186</v>
      </c>
      <c r="Y23" s="174" t="s">
        <v>491</v>
      </c>
    </row>
    <row r="24" spans="2:25" x14ac:dyDescent="0.2">
      <c r="B24" s="449"/>
      <c r="C24" s="390"/>
      <c r="D24" s="452"/>
      <c r="E24" s="434" t="s">
        <v>140</v>
      </c>
      <c r="F24" s="431"/>
      <c r="G24" s="435" t="s">
        <v>418</v>
      </c>
      <c r="H24" s="433"/>
      <c r="I24" s="431"/>
      <c r="J24" s="430" t="s">
        <v>123</v>
      </c>
      <c r="K24" s="431"/>
      <c r="L24" s="173" t="s">
        <v>123</v>
      </c>
      <c r="M24" s="173" t="s">
        <v>186</v>
      </c>
      <c r="N24" s="430" t="s">
        <v>492</v>
      </c>
      <c r="O24" s="431"/>
      <c r="P24" s="430" t="s">
        <v>186</v>
      </c>
      <c r="Q24" s="431"/>
      <c r="R24" s="430" t="s">
        <v>186</v>
      </c>
      <c r="S24" s="433"/>
      <c r="T24" s="431"/>
      <c r="U24" s="173" t="s">
        <v>186</v>
      </c>
      <c r="V24" s="173" t="s">
        <v>186</v>
      </c>
      <c r="W24" s="173" t="s">
        <v>186</v>
      </c>
      <c r="X24" s="173" t="s">
        <v>186</v>
      </c>
      <c r="Y24" s="174" t="s">
        <v>492</v>
      </c>
    </row>
    <row r="25" spans="2:25" x14ac:dyDescent="0.2">
      <c r="B25" s="450"/>
      <c r="C25" s="444"/>
      <c r="D25" s="445"/>
      <c r="E25" s="432" t="s">
        <v>470</v>
      </c>
      <c r="F25" s="433"/>
      <c r="G25" s="433"/>
      <c r="H25" s="433"/>
      <c r="I25" s="431"/>
      <c r="J25" s="436" t="s">
        <v>489</v>
      </c>
      <c r="K25" s="431"/>
      <c r="L25" s="174" t="s">
        <v>123</v>
      </c>
      <c r="M25" s="174" t="s">
        <v>123</v>
      </c>
      <c r="N25" s="436" t="s">
        <v>493</v>
      </c>
      <c r="O25" s="431"/>
      <c r="P25" s="436" t="s">
        <v>123</v>
      </c>
      <c r="Q25" s="431"/>
      <c r="R25" s="436" t="s">
        <v>186</v>
      </c>
      <c r="S25" s="433"/>
      <c r="T25" s="431"/>
      <c r="U25" s="174" t="s">
        <v>123</v>
      </c>
      <c r="V25" s="174" t="s">
        <v>186</v>
      </c>
      <c r="W25" s="174" t="s">
        <v>186</v>
      </c>
      <c r="X25" s="174" t="s">
        <v>186</v>
      </c>
      <c r="Y25" s="174" t="s">
        <v>494</v>
      </c>
    </row>
    <row r="26" spans="2:25" x14ac:dyDescent="0.2">
      <c r="B26" s="448" t="s">
        <v>5</v>
      </c>
      <c r="C26" s="451" t="s">
        <v>422</v>
      </c>
      <c r="D26" s="442"/>
      <c r="E26" s="434" t="s">
        <v>166</v>
      </c>
      <c r="F26" s="431"/>
      <c r="G26" s="435" t="s">
        <v>429</v>
      </c>
      <c r="H26" s="433"/>
      <c r="I26" s="431"/>
      <c r="J26" s="430" t="s">
        <v>186</v>
      </c>
      <c r="K26" s="431"/>
      <c r="L26" s="173" t="s">
        <v>186</v>
      </c>
      <c r="M26" s="173" t="s">
        <v>186</v>
      </c>
      <c r="N26" s="430" t="s">
        <v>186</v>
      </c>
      <c r="O26" s="431"/>
      <c r="P26" s="430" t="s">
        <v>186</v>
      </c>
      <c r="Q26" s="431"/>
      <c r="R26" s="430" t="s">
        <v>186</v>
      </c>
      <c r="S26" s="433"/>
      <c r="T26" s="431"/>
      <c r="U26" s="173" t="s">
        <v>186</v>
      </c>
      <c r="V26" s="173" t="s">
        <v>123</v>
      </c>
      <c r="W26" s="173" t="s">
        <v>186</v>
      </c>
      <c r="X26" s="173" t="s">
        <v>186</v>
      </c>
      <c r="Y26" s="174" t="s">
        <v>123</v>
      </c>
    </row>
    <row r="27" spans="2:25" x14ac:dyDescent="0.2">
      <c r="B27" s="449"/>
      <c r="C27" s="390"/>
      <c r="D27" s="452"/>
      <c r="E27" s="434" t="s">
        <v>168</v>
      </c>
      <c r="F27" s="431"/>
      <c r="G27" s="435" t="s">
        <v>433</v>
      </c>
      <c r="H27" s="433"/>
      <c r="I27" s="431"/>
      <c r="J27" s="430" t="s">
        <v>186</v>
      </c>
      <c r="K27" s="431"/>
      <c r="L27" s="173" t="s">
        <v>123</v>
      </c>
      <c r="M27" s="173" t="s">
        <v>186</v>
      </c>
      <c r="N27" s="430" t="s">
        <v>186</v>
      </c>
      <c r="O27" s="431"/>
      <c r="P27" s="430" t="s">
        <v>186</v>
      </c>
      <c r="Q27" s="431"/>
      <c r="R27" s="430" t="s">
        <v>186</v>
      </c>
      <c r="S27" s="433"/>
      <c r="T27" s="431"/>
      <c r="U27" s="173" t="s">
        <v>186</v>
      </c>
      <c r="V27" s="173" t="s">
        <v>186</v>
      </c>
      <c r="W27" s="173" t="s">
        <v>186</v>
      </c>
      <c r="X27" s="173" t="s">
        <v>186</v>
      </c>
      <c r="Y27" s="174" t="s">
        <v>123</v>
      </c>
    </row>
    <row r="28" spans="2:25" x14ac:dyDescent="0.2">
      <c r="B28" s="449"/>
      <c r="C28" s="390"/>
      <c r="D28" s="452"/>
      <c r="E28" s="434" t="s">
        <v>285</v>
      </c>
      <c r="F28" s="431"/>
      <c r="G28" s="435" t="s">
        <v>428</v>
      </c>
      <c r="H28" s="433"/>
      <c r="I28" s="431"/>
      <c r="J28" s="430" t="s">
        <v>186</v>
      </c>
      <c r="K28" s="431"/>
      <c r="L28" s="173" t="s">
        <v>186</v>
      </c>
      <c r="M28" s="173" t="s">
        <v>186</v>
      </c>
      <c r="N28" s="430" t="s">
        <v>123</v>
      </c>
      <c r="O28" s="431"/>
      <c r="P28" s="430" t="s">
        <v>186</v>
      </c>
      <c r="Q28" s="431"/>
      <c r="R28" s="430" t="s">
        <v>186</v>
      </c>
      <c r="S28" s="433"/>
      <c r="T28" s="431"/>
      <c r="U28" s="173" t="s">
        <v>186</v>
      </c>
      <c r="V28" s="173" t="s">
        <v>186</v>
      </c>
      <c r="W28" s="173" t="s">
        <v>186</v>
      </c>
      <c r="X28" s="173" t="s">
        <v>186</v>
      </c>
      <c r="Y28" s="174" t="s">
        <v>123</v>
      </c>
    </row>
    <row r="29" spans="2:25" x14ac:dyDescent="0.2">
      <c r="B29" s="449"/>
      <c r="C29" s="390"/>
      <c r="D29" s="452"/>
      <c r="E29" s="434" t="s">
        <v>164</v>
      </c>
      <c r="F29" s="431"/>
      <c r="G29" s="435" t="s">
        <v>427</v>
      </c>
      <c r="H29" s="433"/>
      <c r="I29" s="431"/>
      <c r="J29" s="430" t="s">
        <v>123</v>
      </c>
      <c r="K29" s="431"/>
      <c r="L29" s="173" t="s">
        <v>186</v>
      </c>
      <c r="M29" s="173" t="s">
        <v>186</v>
      </c>
      <c r="N29" s="430" t="s">
        <v>186</v>
      </c>
      <c r="O29" s="431"/>
      <c r="P29" s="430" t="s">
        <v>186</v>
      </c>
      <c r="Q29" s="431"/>
      <c r="R29" s="430" t="s">
        <v>186</v>
      </c>
      <c r="S29" s="433"/>
      <c r="T29" s="431"/>
      <c r="U29" s="173" t="s">
        <v>186</v>
      </c>
      <c r="V29" s="173" t="s">
        <v>186</v>
      </c>
      <c r="W29" s="173" t="s">
        <v>186</v>
      </c>
      <c r="X29" s="173" t="s">
        <v>186</v>
      </c>
      <c r="Y29" s="174" t="s">
        <v>123</v>
      </c>
    </row>
    <row r="30" spans="2:25" x14ac:dyDescent="0.2">
      <c r="B30" s="449"/>
      <c r="C30" s="390"/>
      <c r="D30" s="452"/>
      <c r="E30" s="434" t="s">
        <v>143</v>
      </c>
      <c r="F30" s="431"/>
      <c r="G30" s="435" t="s">
        <v>423</v>
      </c>
      <c r="H30" s="433"/>
      <c r="I30" s="431"/>
      <c r="J30" s="430" t="s">
        <v>186</v>
      </c>
      <c r="K30" s="431"/>
      <c r="L30" s="173" t="s">
        <v>123</v>
      </c>
      <c r="M30" s="173" t="s">
        <v>186</v>
      </c>
      <c r="N30" s="430" t="s">
        <v>186</v>
      </c>
      <c r="O30" s="431"/>
      <c r="P30" s="430" t="s">
        <v>186</v>
      </c>
      <c r="Q30" s="431"/>
      <c r="R30" s="430" t="s">
        <v>186</v>
      </c>
      <c r="S30" s="433"/>
      <c r="T30" s="431"/>
      <c r="U30" s="173" t="s">
        <v>186</v>
      </c>
      <c r="V30" s="173" t="s">
        <v>186</v>
      </c>
      <c r="W30" s="173" t="s">
        <v>186</v>
      </c>
      <c r="X30" s="173" t="s">
        <v>186</v>
      </c>
      <c r="Y30" s="174" t="s">
        <v>123</v>
      </c>
    </row>
    <row r="31" spans="2:25" x14ac:dyDescent="0.2">
      <c r="B31" s="449"/>
      <c r="C31" s="390"/>
      <c r="D31" s="452"/>
      <c r="E31" s="434" t="s">
        <v>169</v>
      </c>
      <c r="F31" s="431"/>
      <c r="G31" s="435" t="s">
        <v>434</v>
      </c>
      <c r="H31" s="433"/>
      <c r="I31" s="431"/>
      <c r="J31" s="430" t="s">
        <v>186</v>
      </c>
      <c r="K31" s="431"/>
      <c r="L31" s="173" t="s">
        <v>186</v>
      </c>
      <c r="M31" s="173" t="s">
        <v>186</v>
      </c>
      <c r="N31" s="430" t="s">
        <v>186</v>
      </c>
      <c r="O31" s="431"/>
      <c r="P31" s="430" t="s">
        <v>186</v>
      </c>
      <c r="Q31" s="431"/>
      <c r="R31" s="430" t="s">
        <v>186</v>
      </c>
      <c r="S31" s="433"/>
      <c r="T31" s="431"/>
      <c r="U31" s="173" t="s">
        <v>186</v>
      </c>
      <c r="V31" s="173" t="s">
        <v>186</v>
      </c>
      <c r="W31" s="173" t="s">
        <v>495</v>
      </c>
      <c r="X31" s="173" t="s">
        <v>186</v>
      </c>
      <c r="Y31" s="174" t="s">
        <v>495</v>
      </c>
    </row>
    <row r="32" spans="2:25" x14ac:dyDescent="0.2">
      <c r="B32" s="450"/>
      <c r="C32" s="444"/>
      <c r="D32" s="445"/>
      <c r="E32" s="432" t="s">
        <v>471</v>
      </c>
      <c r="F32" s="433"/>
      <c r="G32" s="433"/>
      <c r="H32" s="433"/>
      <c r="I32" s="431"/>
      <c r="J32" s="436" t="s">
        <v>123</v>
      </c>
      <c r="K32" s="431"/>
      <c r="L32" s="174" t="s">
        <v>123</v>
      </c>
      <c r="M32" s="174" t="s">
        <v>186</v>
      </c>
      <c r="N32" s="436" t="s">
        <v>123</v>
      </c>
      <c r="O32" s="431"/>
      <c r="P32" s="436" t="s">
        <v>186</v>
      </c>
      <c r="Q32" s="431"/>
      <c r="R32" s="436" t="s">
        <v>186</v>
      </c>
      <c r="S32" s="433"/>
      <c r="T32" s="431"/>
      <c r="U32" s="174" t="s">
        <v>186</v>
      </c>
      <c r="V32" s="174" t="s">
        <v>123</v>
      </c>
      <c r="W32" s="174" t="s">
        <v>495</v>
      </c>
      <c r="X32" s="174" t="s">
        <v>186</v>
      </c>
      <c r="Y32" s="174" t="s">
        <v>495</v>
      </c>
    </row>
    <row r="33" spans="2:25" x14ac:dyDescent="0.2">
      <c r="B33" s="448" t="s">
        <v>6</v>
      </c>
      <c r="C33" s="451" t="s">
        <v>435</v>
      </c>
      <c r="D33" s="442"/>
      <c r="E33" s="434" t="s">
        <v>146</v>
      </c>
      <c r="F33" s="431"/>
      <c r="G33" s="435" t="s">
        <v>438</v>
      </c>
      <c r="H33" s="433"/>
      <c r="I33" s="431"/>
      <c r="J33" s="430" t="s">
        <v>186</v>
      </c>
      <c r="K33" s="431"/>
      <c r="L33" s="173" t="s">
        <v>496</v>
      </c>
      <c r="M33" s="173" t="s">
        <v>186</v>
      </c>
      <c r="N33" s="430" t="s">
        <v>186</v>
      </c>
      <c r="O33" s="431"/>
      <c r="P33" s="430" t="s">
        <v>186</v>
      </c>
      <c r="Q33" s="431"/>
      <c r="R33" s="430" t="s">
        <v>186</v>
      </c>
      <c r="S33" s="433"/>
      <c r="T33" s="431"/>
      <c r="U33" s="173" t="s">
        <v>186</v>
      </c>
      <c r="V33" s="173" t="s">
        <v>186</v>
      </c>
      <c r="W33" s="173" t="s">
        <v>186</v>
      </c>
      <c r="X33" s="173" t="s">
        <v>186</v>
      </c>
      <c r="Y33" s="174" t="s">
        <v>496</v>
      </c>
    </row>
    <row r="34" spans="2:25" x14ac:dyDescent="0.2">
      <c r="B34" s="449"/>
      <c r="C34" s="390"/>
      <c r="D34" s="452"/>
      <c r="E34" s="434" t="s">
        <v>170</v>
      </c>
      <c r="F34" s="431"/>
      <c r="G34" s="435" t="s">
        <v>439</v>
      </c>
      <c r="H34" s="433"/>
      <c r="I34" s="431"/>
      <c r="J34" s="430" t="s">
        <v>123</v>
      </c>
      <c r="K34" s="431"/>
      <c r="L34" s="173" t="s">
        <v>186</v>
      </c>
      <c r="M34" s="173" t="s">
        <v>186</v>
      </c>
      <c r="N34" s="430" t="s">
        <v>186</v>
      </c>
      <c r="O34" s="431"/>
      <c r="P34" s="430" t="s">
        <v>186</v>
      </c>
      <c r="Q34" s="431"/>
      <c r="R34" s="430" t="s">
        <v>186</v>
      </c>
      <c r="S34" s="433"/>
      <c r="T34" s="431"/>
      <c r="U34" s="173" t="s">
        <v>186</v>
      </c>
      <c r="V34" s="173" t="s">
        <v>186</v>
      </c>
      <c r="W34" s="173" t="s">
        <v>186</v>
      </c>
      <c r="X34" s="173" t="s">
        <v>186</v>
      </c>
      <c r="Y34" s="174" t="s">
        <v>123</v>
      </c>
    </row>
    <row r="35" spans="2:25" x14ac:dyDescent="0.2">
      <c r="B35" s="449"/>
      <c r="C35" s="390"/>
      <c r="D35" s="452"/>
      <c r="E35" s="434" t="s">
        <v>144</v>
      </c>
      <c r="F35" s="431"/>
      <c r="G35" s="435" t="s">
        <v>436</v>
      </c>
      <c r="H35" s="433"/>
      <c r="I35" s="431"/>
      <c r="J35" s="430" t="s">
        <v>186</v>
      </c>
      <c r="K35" s="431"/>
      <c r="L35" s="173" t="s">
        <v>186</v>
      </c>
      <c r="M35" s="173" t="s">
        <v>186</v>
      </c>
      <c r="N35" s="430" t="s">
        <v>186</v>
      </c>
      <c r="O35" s="431"/>
      <c r="P35" s="430" t="s">
        <v>186</v>
      </c>
      <c r="Q35" s="431"/>
      <c r="R35" s="430" t="s">
        <v>186</v>
      </c>
      <c r="S35" s="433"/>
      <c r="T35" s="431"/>
      <c r="U35" s="173" t="s">
        <v>186</v>
      </c>
      <c r="V35" s="173" t="s">
        <v>186</v>
      </c>
      <c r="W35" s="173" t="s">
        <v>497</v>
      </c>
      <c r="X35" s="173" t="s">
        <v>186</v>
      </c>
      <c r="Y35" s="174" t="s">
        <v>497</v>
      </c>
    </row>
    <row r="36" spans="2:25" x14ac:dyDescent="0.2">
      <c r="B36" s="450"/>
      <c r="C36" s="444"/>
      <c r="D36" s="445"/>
      <c r="E36" s="432" t="s">
        <v>472</v>
      </c>
      <c r="F36" s="433"/>
      <c r="G36" s="433"/>
      <c r="H36" s="433"/>
      <c r="I36" s="431"/>
      <c r="J36" s="436" t="s">
        <v>123</v>
      </c>
      <c r="K36" s="431"/>
      <c r="L36" s="174" t="s">
        <v>496</v>
      </c>
      <c r="M36" s="174" t="s">
        <v>186</v>
      </c>
      <c r="N36" s="436" t="s">
        <v>186</v>
      </c>
      <c r="O36" s="431"/>
      <c r="P36" s="436" t="s">
        <v>186</v>
      </c>
      <c r="Q36" s="431"/>
      <c r="R36" s="436" t="s">
        <v>186</v>
      </c>
      <c r="S36" s="433"/>
      <c r="T36" s="431"/>
      <c r="U36" s="174" t="s">
        <v>186</v>
      </c>
      <c r="V36" s="174" t="s">
        <v>186</v>
      </c>
      <c r="W36" s="174" t="s">
        <v>497</v>
      </c>
      <c r="X36" s="174" t="s">
        <v>186</v>
      </c>
      <c r="Y36" s="174" t="s">
        <v>498</v>
      </c>
    </row>
    <row r="37" spans="2:25" x14ac:dyDescent="0.2">
      <c r="B37" s="448" t="s">
        <v>8</v>
      </c>
      <c r="C37" s="451" t="s">
        <v>440</v>
      </c>
      <c r="D37" s="442"/>
      <c r="E37" s="434" t="s">
        <v>171</v>
      </c>
      <c r="F37" s="431"/>
      <c r="G37" s="435" t="s">
        <v>444</v>
      </c>
      <c r="H37" s="433"/>
      <c r="I37" s="431"/>
      <c r="J37" s="430" t="s">
        <v>186</v>
      </c>
      <c r="K37" s="431"/>
      <c r="L37" s="173" t="s">
        <v>186</v>
      </c>
      <c r="M37" s="173" t="s">
        <v>123</v>
      </c>
      <c r="N37" s="430" t="s">
        <v>186</v>
      </c>
      <c r="O37" s="431"/>
      <c r="P37" s="430" t="s">
        <v>186</v>
      </c>
      <c r="Q37" s="431"/>
      <c r="R37" s="430" t="s">
        <v>186</v>
      </c>
      <c r="S37" s="433"/>
      <c r="T37" s="431"/>
      <c r="U37" s="173" t="s">
        <v>186</v>
      </c>
      <c r="V37" s="173" t="s">
        <v>186</v>
      </c>
      <c r="W37" s="173" t="s">
        <v>186</v>
      </c>
      <c r="X37" s="173" t="s">
        <v>186</v>
      </c>
      <c r="Y37" s="174" t="s">
        <v>123</v>
      </c>
    </row>
    <row r="38" spans="2:25" x14ac:dyDescent="0.2">
      <c r="B38" s="450"/>
      <c r="C38" s="444"/>
      <c r="D38" s="445"/>
      <c r="E38" s="432" t="s">
        <v>473</v>
      </c>
      <c r="F38" s="433"/>
      <c r="G38" s="433"/>
      <c r="H38" s="433"/>
      <c r="I38" s="431"/>
      <c r="J38" s="436" t="s">
        <v>186</v>
      </c>
      <c r="K38" s="431"/>
      <c r="L38" s="174" t="s">
        <v>186</v>
      </c>
      <c r="M38" s="174" t="s">
        <v>123</v>
      </c>
      <c r="N38" s="436" t="s">
        <v>186</v>
      </c>
      <c r="O38" s="431"/>
      <c r="P38" s="436" t="s">
        <v>186</v>
      </c>
      <c r="Q38" s="431"/>
      <c r="R38" s="436" t="s">
        <v>186</v>
      </c>
      <c r="S38" s="433"/>
      <c r="T38" s="431"/>
      <c r="U38" s="174" t="s">
        <v>186</v>
      </c>
      <c r="V38" s="174" t="s">
        <v>186</v>
      </c>
      <c r="W38" s="174" t="s">
        <v>186</v>
      </c>
      <c r="X38" s="174" t="s">
        <v>186</v>
      </c>
      <c r="Y38" s="174" t="s">
        <v>123</v>
      </c>
    </row>
  </sheetData>
  <mergeCells count="200">
    <mergeCell ref="P36:Q36"/>
    <mergeCell ref="R36:T36"/>
    <mergeCell ref="B37:B38"/>
    <mergeCell ref="C37:D38"/>
    <mergeCell ref="E37:F37"/>
    <mergeCell ref="G37:I37"/>
    <mergeCell ref="J37:K37"/>
    <mergeCell ref="N37:O37"/>
    <mergeCell ref="P37:Q37"/>
    <mergeCell ref="R37:T37"/>
    <mergeCell ref="E38:I38"/>
    <mergeCell ref="J38:K38"/>
    <mergeCell ref="N38:O38"/>
    <mergeCell ref="P38:Q38"/>
    <mergeCell ref="R38:T38"/>
    <mergeCell ref="B33:B36"/>
    <mergeCell ref="C33:D36"/>
    <mergeCell ref="E35:F35"/>
    <mergeCell ref="G35:I35"/>
    <mergeCell ref="J35:K35"/>
    <mergeCell ref="N35:O35"/>
    <mergeCell ref="P35:Q35"/>
    <mergeCell ref="P33:Q33"/>
    <mergeCell ref="R33:T33"/>
    <mergeCell ref="B26:B32"/>
    <mergeCell ref="C26:D32"/>
    <mergeCell ref="E29:F29"/>
    <mergeCell ref="G29:I29"/>
    <mergeCell ref="G33:I33"/>
    <mergeCell ref="E17:F17"/>
    <mergeCell ref="G17:I17"/>
    <mergeCell ref="J36:K36"/>
    <mergeCell ref="N36:O36"/>
    <mergeCell ref="N33:O33"/>
    <mergeCell ref="J34:K34"/>
    <mergeCell ref="N34:O34"/>
    <mergeCell ref="J23:K23"/>
    <mergeCell ref="N23:O23"/>
    <mergeCell ref="J28:K28"/>
    <mergeCell ref="N28:O28"/>
    <mergeCell ref="N21:O21"/>
    <mergeCell ref="J18:K18"/>
    <mergeCell ref="J22:K22"/>
    <mergeCell ref="J20:K20"/>
    <mergeCell ref="N20:O20"/>
    <mergeCell ref="C14:D16"/>
    <mergeCell ref="E14:F14"/>
    <mergeCell ref="G14:I14"/>
    <mergeCell ref="E16:I16"/>
    <mergeCell ref="B22:B25"/>
    <mergeCell ref="C22:D25"/>
    <mergeCell ref="E22:F22"/>
    <mergeCell ref="G22:I22"/>
    <mergeCell ref="E25:I25"/>
    <mergeCell ref="B17:B21"/>
    <mergeCell ref="C17:D21"/>
    <mergeCell ref="E18:F18"/>
    <mergeCell ref="G18:I18"/>
    <mergeCell ref="E21:I21"/>
    <mergeCell ref="E20:F20"/>
    <mergeCell ref="G20:I20"/>
    <mergeCell ref="E19:F19"/>
    <mergeCell ref="G19:I19"/>
    <mergeCell ref="E15:F15"/>
    <mergeCell ref="G15:I15"/>
    <mergeCell ref="P34:Q34"/>
    <mergeCell ref="R34:T34"/>
    <mergeCell ref="R35:T35"/>
    <mergeCell ref="E34:F34"/>
    <mergeCell ref="G34:I34"/>
    <mergeCell ref="E36:I36"/>
    <mergeCell ref="P29:Q29"/>
    <mergeCell ref="R29:T29"/>
    <mergeCell ref="E30:F30"/>
    <mergeCell ref="G30:I30"/>
    <mergeCell ref="J30:K30"/>
    <mergeCell ref="N30:O30"/>
    <mergeCell ref="P30:Q30"/>
    <mergeCell ref="R30:T30"/>
    <mergeCell ref="E31:F31"/>
    <mergeCell ref="G31:I31"/>
    <mergeCell ref="J31:K31"/>
    <mergeCell ref="N31:O31"/>
    <mergeCell ref="P31:Q31"/>
    <mergeCell ref="R31:T31"/>
    <mergeCell ref="E32:I32"/>
    <mergeCell ref="J32:K32"/>
    <mergeCell ref="N32:O32"/>
    <mergeCell ref="P32:Q32"/>
    <mergeCell ref="R32:T32"/>
    <mergeCell ref="J29:K29"/>
    <mergeCell ref="N29:O29"/>
    <mergeCell ref="E33:F33"/>
    <mergeCell ref="J33:K33"/>
    <mergeCell ref="J17:K17"/>
    <mergeCell ref="N17:O17"/>
    <mergeCell ref="N15:O15"/>
    <mergeCell ref="J16:K16"/>
    <mergeCell ref="N16:O16"/>
    <mergeCell ref="P20:Q20"/>
    <mergeCell ref="R20:T20"/>
    <mergeCell ref="P17:Q17"/>
    <mergeCell ref="R17:T17"/>
    <mergeCell ref="P15:Q15"/>
    <mergeCell ref="R15:T15"/>
    <mergeCell ref="P16:Q16"/>
    <mergeCell ref="R16:T16"/>
    <mergeCell ref="P24:Q24"/>
    <mergeCell ref="R24:T24"/>
    <mergeCell ref="P27:Q27"/>
    <mergeCell ref="R27:T27"/>
    <mergeCell ref="E23:F23"/>
    <mergeCell ref="G23:I23"/>
    <mergeCell ref="Y6:Y10"/>
    <mergeCell ref="B7:C9"/>
    <mergeCell ref="J8:K10"/>
    <mergeCell ref="L8:L10"/>
    <mergeCell ref="M8:M10"/>
    <mergeCell ref="N8:O10"/>
    <mergeCell ref="P8:Q10"/>
    <mergeCell ref="R8:T10"/>
    <mergeCell ref="U8:U10"/>
    <mergeCell ref="V8:V10"/>
    <mergeCell ref="W8:W10"/>
    <mergeCell ref="X8:X10"/>
    <mergeCell ref="U6:U7"/>
    <mergeCell ref="V6:V7"/>
    <mergeCell ref="W6:W7"/>
    <mergeCell ref="B11:B13"/>
    <mergeCell ref="C11:D13"/>
    <mergeCell ref="E12:F12"/>
    <mergeCell ref="G12:I12"/>
    <mergeCell ref="X6:X7"/>
    <mergeCell ref="P14:Q14"/>
    <mergeCell ref="R14:T14"/>
    <mergeCell ref="P13:Q13"/>
    <mergeCell ref="R13:T13"/>
    <mergeCell ref="P11:Q11"/>
    <mergeCell ref="J13:K13"/>
    <mergeCell ref="N13:O13"/>
    <mergeCell ref="R11:T11"/>
    <mergeCell ref="J12:K12"/>
    <mergeCell ref="N12:O12"/>
    <mergeCell ref="P12:Q12"/>
    <mergeCell ref="R12:T12"/>
    <mergeCell ref="E11:F11"/>
    <mergeCell ref="G11:I11"/>
    <mergeCell ref="J11:K11"/>
    <mergeCell ref="N11:O11"/>
    <mergeCell ref="J14:K14"/>
    <mergeCell ref="N14:O14"/>
    <mergeCell ref="B14:B16"/>
    <mergeCell ref="P23:Q23"/>
    <mergeCell ref="R23:T23"/>
    <mergeCell ref="A4:S4"/>
    <mergeCell ref="H6:H8"/>
    <mergeCell ref="J6:L7"/>
    <mergeCell ref="M6:M7"/>
    <mergeCell ref="N6:Q7"/>
    <mergeCell ref="R6:T7"/>
    <mergeCell ref="A1:S1"/>
    <mergeCell ref="A2:S2"/>
    <mergeCell ref="A3:S3"/>
    <mergeCell ref="N22:O22"/>
    <mergeCell ref="P22:Q22"/>
    <mergeCell ref="N18:O18"/>
    <mergeCell ref="P18:Q18"/>
    <mergeCell ref="R18:T18"/>
    <mergeCell ref="J19:K19"/>
    <mergeCell ref="N19:O19"/>
    <mergeCell ref="P19:Q19"/>
    <mergeCell ref="R19:T19"/>
    <mergeCell ref="R22:T22"/>
    <mergeCell ref="P21:Q21"/>
    <mergeCell ref="R21:T21"/>
    <mergeCell ref="J21:K21"/>
    <mergeCell ref="J15:K15"/>
    <mergeCell ref="E13:I13"/>
    <mergeCell ref="P28:Q28"/>
    <mergeCell ref="R28:T28"/>
    <mergeCell ref="E24:F24"/>
    <mergeCell ref="G24:I24"/>
    <mergeCell ref="E26:F26"/>
    <mergeCell ref="G26:I26"/>
    <mergeCell ref="E28:F28"/>
    <mergeCell ref="G28:I28"/>
    <mergeCell ref="J26:K26"/>
    <mergeCell ref="N26:O26"/>
    <mergeCell ref="P26:Q26"/>
    <mergeCell ref="R26:T26"/>
    <mergeCell ref="E27:F27"/>
    <mergeCell ref="G27:I27"/>
    <mergeCell ref="J27:K27"/>
    <mergeCell ref="J25:K25"/>
    <mergeCell ref="N25:O25"/>
    <mergeCell ref="P25:Q25"/>
    <mergeCell ref="N27:O27"/>
    <mergeCell ref="J24:K24"/>
    <mergeCell ref="N24:O24"/>
    <mergeCell ref="R25:T25"/>
  </mergeCells>
  <pageMargins left="0.7" right="0.7" top="0.75" bottom="0.75" header="0.3" footer="0.3"/>
  <pageSetup paperSize="9" scale="53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5"/>
  <sheetViews>
    <sheetView tabSelected="1" topLeftCell="B1" workbookViewId="0">
      <pane xSplit="7" ySplit="3" topLeftCell="W82" activePane="bottomRight" state="frozen"/>
      <selection activeCell="B1" sqref="B1"/>
      <selection pane="topRight" activeCell="I1" sqref="I1"/>
      <selection pane="bottomLeft" activeCell="B12" sqref="B12"/>
      <selection pane="bottomRight" activeCell="D87" sqref="D87:H87"/>
    </sheetView>
  </sheetViews>
  <sheetFormatPr defaultRowHeight="20.25" customHeight="1" x14ac:dyDescent="0.2"/>
  <cols>
    <col min="1" max="1" width="15.42578125" style="226" customWidth="1"/>
    <col min="2" max="3" width="7.7109375" style="226" customWidth="1"/>
    <col min="4" max="4" width="9.28515625" style="226" customWidth="1"/>
    <col min="5" max="5" width="13.7109375" style="226" customWidth="1"/>
    <col min="6" max="6" width="0.85546875" style="226" customWidth="1"/>
    <col min="7" max="7" width="0.140625" style="226" customWidth="1"/>
    <col min="8" max="8" width="0.5703125" style="226" customWidth="1"/>
    <col min="9" max="9" width="13.7109375" style="226" bestFit="1" customWidth="1"/>
    <col min="10" max="10" width="15.5703125" style="226" bestFit="1" customWidth="1"/>
    <col min="11" max="11" width="9.7109375" style="226" customWidth="1"/>
    <col min="12" max="12" width="5.28515625" style="226" customWidth="1"/>
    <col min="13" max="13" width="19.7109375" style="226" customWidth="1"/>
    <col min="14" max="14" width="13.5703125" style="226" customWidth="1"/>
    <col min="15" max="15" width="6.140625" style="226" customWidth="1"/>
    <col min="16" max="16" width="9.5703125" style="226" customWidth="1"/>
    <col min="17" max="17" width="0.28515625" style="226" customWidth="1"/>
    <col min="18" max="18" width="9.85546875" style="226" customWidth="1"/>
    <col min="19" max="26" width="19.7109375" style="226" customWidth="1"/>
    <col min="27" max="27" width="16" style="226" bestFit="1" customWidth="1"/>
    <col min="28" max="28" width="13.7109375" style="226" bestFit="1" customWidth="1"/>
    <col min="29" max="29" width="14.85546875" style="226" bestFit="1" customWidth="1"/>
    <col min="30" max="16384" width="9.140625" style="226"/>
  </cols>
  <sheetData>
    <row r="1" spans="1:30" ht="18" customHeight="1" x14ac:dyDescent="0.2">
      <c r="A1" s="360" t="s">
        <v>181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30" ht="18" customHeight="1" x14ac:dyDescent="0.2">
      <c r="A2" s="360" t="s">
        <v>274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</row>
    <row r="3" spans="1:30" ht="14.25" customHeight="1" x14ac:dyDescent="0.2">
      <c r="A3" s="361" t="s">
        <v>609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</row>
    <row r="4" spans="1:30" ht="25.5" x14ac:dyDescent="0.2">
      <c r="A4" s="200"/>
      <c r="B4" s="201"/>
      <c r="C4" s="201"/>
      <c r="D4" s="201"/>
      <c r="E4" s="201"/>
      <c r="F4" s="201"/>
      <c r="G4" s="201"/>
      <c r="H4" s="202"/>
      <c r="I4" s="375" t="s">
        <v>105</v>
      </c>
      <c r="J4" s="468"/>
      <c r="K4" s="375" t="s">
        <v>106</v>
      </c>
      <c r="L4" s="469"/>
      <c r="M4" s="468"/>
      <c r="N4" s="375" t="s">
        <v>107</v>
      </c>
      <c r="O4" s="469"/>
      <c r="P4" s="469"/>
      <c r="Q4" s="469"/>
      <c r="R4" s="468"/>
      <c r="S4" s="233" t="s">
        <v>149</v>
      </c>
      <c r="T4" s="233" t="s">
        <v>150</v>
      </c>
      <c r="U4" s="375" t="s">
        <v>108</v>
      </c>
      <c r="V4" s="468"/>
      <c r="W4" s="233" t="s">
        <v>151</v>
      </c>
      <c r="X4" s="375" t="s">
        <v>109</v>
      </c>
      <c r="Y4" s="468"/>
      <c r="Z4" s="233" t="s">
        <v>152</v>
      </c>
      <c r="AA4" s="233" t="s">
        <v>110</v>
      </c>
      <c r="AB4" s="233" t="s">
        <v>111</v>
      </c>
      <c r="AC4" s="301" t="s">
        <v>275</v>
      </c>
    </row>
    <row r="5" spans="1:30" ht="14.25" x14ac:dyDescent="0.2">
      <c r="A5" s="232"/>
      <c r="B5" s="230"/>
      <c r="C5" s="230"/>
      <c r="D5" s="230"/>
      <c r="E5" s="230"/>
      <c r="F5" s="230"/>
      <c r="G5" s="230"/>
      <c r="H5" s="203"/>
      <c r="I5" s="380" t="s">
        <v>219</v>
      </c>
      <c r="J5" s="466"/>
      <c r="K5" s="380" t="s">
        <v>220</v>
      </c>
      <c r="L5" s="467"/>
      <c r="M5" s="466"/>
      <c r="N5" s="380" t="s">
        <v>221</v>
      </c>
      <c r="O5" s="467"/>
      <c r="P5" s="467"/>
      <c r="Q5" s="467"/>
      <c r="R5" s="466"/>
      <c r="S5" s="380" t="s">
        <v>242</v>
      </c>
      <c r="T5" s="380" t="s">
        <v>243</v>
      </c>
      <c r="U5" s="380" t="s">
        <v>222</v>
      </c>
      <c r="V5" s="466"/>
      <c r="W5" s="380" t="s">
        <v>244</v>
      </c>
      <c r="X5" s="380" t="s">
        <v>223</v>
      </c>
      <c r="Y5" s="466"/>
      <c r="Z5" s="380" t="s">
        <v>245</v>
      </c>
      <c r="AA5" s="380" t="s">
        <v>224</v>
      </c>
      <c r="AB5" s="380" t="s">
        <v>225</v>
      </c>
      <c r="AC5" s="377"/>
    </row>
    <row r="6" spans="1:30" ht="14.25" x14ac:dyDescent="0.2">
      <c r="A6" s="232"/>
      <c r="B6" s="230"/>
      <c r="C6" s="230"/>
      <c r="D6" s="230"/>
      <c r="E6" s="379" t="s">
        <v>226</v>
      </c>
      <c r="F6" s="374"/>
      <c r="G6" s="374"/>
      <c r="H6" s="203"/>
      <c r="I6" s="425"/>
      <c r="J6" s="307"/>
      <c r="K6" s="425"/>
      <c r="L6" s="306"/>
      <c r="M6" s="307"/>
      <c r="N6" s="425"/>
      <c r="O6" s="306"/>
      <c r="P6" s="306"/>
      <c r="Q6" s="306"/>
      <c r="R6" s="307"/>
      <c r="S6" s="378"/>
      <c r="T6" s="378"/>
      <c r="U6" s="425"/>
      <c r="V6" s="307"/>
      <c r="W6" s="378"/>
      <c r="X6" s="425"/>
      <c r="Y6" s="307"/>
      <c r="Z6" s="378"/>
      <c r="AA6" s="378"/>
      <c r="AB6" s="378"/>
      <c r="AC6" s="377"/>
    </row>
    <row r="7" spans="1:30" ht="14.25" x14ac:dyDescent="0.2">
      <c r="A7" s="232"/>
      <c r="B7" s="230"/>
      <c r="C7" s="230"/>
      <c r="D7" s="230"/>
      <c r="E7" s="374"/>
      <c r="F7" s="374"/>
      <c r="G7" s="374"/>
      <c r="H7" s="203"/>
      <c r="I7" s="375" t="s">
        <v>112</v>
      </c>
      <c r="J7" s="375" t="s">
        <v>113</v>
      </c>
      <c r="K7" s="375" t="s">
        <v>114</v>
      </c>
      <c r="L7" s="304"/>
      <c r="M7" s="375" t="s">
        <v>115</v>
      </c>
      <c r="N7" s="375" t="s">
        <v>116</v>
      </c>
      <c r="O7" s="304"/>
      <c r="P7" s="375" t="s">
        <v>117</v>
      </c>
      <c r="Q7" s="303"/>
      <c r="R7" s="304"/>
      <c r="S7" s="375" t="s">
        <v>325</v>
      </c>
      <c r="T7" s="375" t="s">
        <v>153</v>
      </c>
      <c r="U7" s="375" t="s">
        <v>118</v>
      </c>
      <c r="V7" s="375" t="s">
        <v>119</v>
      </c>
      <c r="W7" s="375" t="s">
        <v>154</v>
      </c>
      <c r="X7" s="375" t="s">
        <v>120</v>
      </c>
      <c r="Y7" s="375" t="s">
        <v>155</v>
      </c>
      <c r="Z7" s="375" t="s">
        <v>156</v>
      </c>
      <c r="AA7" s="375" t="s">
        <v>121</v>
      </c>
      <c r="AB7" s="375" t="s">
        <v>2</v>
      </c>
      <c r="AC7" s="377"/>
    </row>
    <row r="8" spans="1:30" ht="14.25" x14ac:dyDescent="0.2">
      <c r="A8" s="232"/>
      <c r="B8" s="230"/>
      <c r="C8" s="230"/>
      <c r="D8" s="230"/>
      <c r="E8" s="230"/>
      <c r="F8" s="230"/>
      <c r="G8" s="230"/>
      <c r="H8" s="203"/>
      <c r="I8" s="376"/>
      <c r="J8" s="376"/>
      <c r="K8" s="385"/>
      <c r="L8" s="386"/>
      <c r="M8" s="376"/>
      <c r="N8" s="385"/>
      <c r="O8" s="386"/>
      <c r="P8" s="385"/>
      <c r="Q8" s="387"/>
      <c r="R8" s="38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7"/>
    </row>
    <row r="9" spans="1:30" ht="14.25" x14ac:dyDescent="0.2">
      <c r="A9" s="232"/>
      <c r="B9" s="230"/>
      <c r="C9" s="230"/>
      <c r="D9" s="230"/>
      <c r="E9" s="230"/>
      <c r="F9" s="230"/>
      <c r="G9" s="230"/>
      <c r="H9" s="203"/>
      <c r="I9" s="380" t="s">
        <v>228</v>
      </c>
      <c r="J9" s="380" t="s">
        <v>229</v>
      </c>
      <c r="K9" s="380" t="s">
        <v>230</v>
      </c>
      <c r="L9" s="466"/>
      <c r="M9" s="380" t="s">
        <v>231</v>
      </c>
      <c r="N9" s="380" t="s">
        <v>232</v>
      </c>
      <c r="O9" s="466"/>
      <c r="P9" s="380" t="s">
        <v>233</v>
      </c>
      <c r="Q9" s="467"/>
      <c r="R9" s="466"/>
      <c r="S9" s="380" t="s">
        <v>326</v>
      </c>
      <c r="T9" s="380" t="s">
        <v>246</v>
      </c>
      <c r="U9" s="380" t="s">
        <v>234</v>
      </c>
      <c r="V9" s="380" t="s">
        <v>235</v>
      </c>
      <c r="W9" s="380" t="s">
        <v>247</v>
      </c>
      <c r="X9" s="380" t="s">
        <v>248</v>
      </c>
      <c r="Y9" s="380" t="s">
        <v>236</v>
      </c>
      <c r="Z9" s="380" t="s">
        <v>249</v>
      </c>
      <c r="AA9" s="380" t="s">
        <v>237</v>
      </c>
      <c r="AB9" s="380" t="s">
        <v>238</v>
      </c>
      <c r="AC9" s="377"/>
    </row>
    <row r="10" spans="1:30" ht="14.25" x14ac:dyDescent="0.2">
      <c r="A10" s="465" t="s">
        <v>227</v>
      </c>
      <c r="B10" s="374"/>
      <c r="C10" s="230"/>
      <c r="D10" s="230"/>
      <c r="E10" s="230"/>
      <c r="F10" s="230"/>
      <c r="G10" s="230"/>
      <c r="H10" s="203"/>
      <c r="I10" s="377"/>
      <c r="J10" s="377"/>
      <c r="K10" s="384"/>
      <c r="L10" s="372"/>
      <c r="M10" s="377"/>
      <c r="N10" s="384"/>
      <c r="O10" s="372"/>
      <c r="P10" s="384"/>
      <c r="Q10" s="277"/>
      <c r="R10" s="372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</row>
    <row r="11" spans="1:30" ht="14.25" x14ac:dyDescent="0.2">
      <c r="A11" s="238"/>
      <c r="B11" s="239"/>
      <c r="C11" s="239"/>
      <c r="D11" s="239"/>
      <c r="E11" s="239"/>
      <c r="F11" s="239"/>
      <c r="G11" s="239"/>
      <c r="H11" s="204"/>
      <c r="I11" s="378"/>
      <c r="J11" s="378"/>
      <c r="K11" s="425"/>
      <c r="L11" s="307"/>
      <c r="M11" s="378"/>
      <c r="N11" s="425"/>
      <c r="O11" s="307"/>
      <c r="P11" s="425"/>
      <c r="Q11" s="306"/>
      <c r="R11" s="307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</row>
    <row r="12" spans="1:30" ht="14.25" x14ac:dyDescent="0.2">
      <c r="A12" s="369" t="s">
        <v>2</v>
      </c>
      <c r="B12" s="369" t="s">
        <v>273</v>
      </c>
      <c r="C12" s="304"/>
      <c r="D12" s="369" t="s">
        <v>122</v>
      </c>
      <c r="E12" s="287"/>
      <c r="F12" s="287"/>
      <c r="G12" s="287"/>
      <c r="H12" s="288"/>
      <c r="I12" s="245">
        <v>0</v>
      </c>
      <c r="J12" s="245">
        <v>0</v>
      </c>
      <c r="K12" s="461">
        <v>0</v>
      </c>
      <c r="L12" s="288"/>
      <c r="M12" s="245">
        <v>0</v>
      </c>
      <c r="N12" s="461">
        <v>0</v>
      </c>
      <c r="O12" s="288"/>
      <c r="P12" s="461">
        <v>0</v>
      </c>
      <c r="Q12" s="287"/>
      <c r="R12" s="288"/>
      <c r="S12" s="245">
        <v>0</v>
      </c>
      <c r="T12" s="245">
        <v>0</v>
      </c>
      <c r="U12" s="245">
        <v>0</v>
      </c>
      <c r="V12" s="245">
        <v>0</v>
      </c>
      <c r="W12" s="245">
        <v>0</v>
      </c>
      <c r="X12" s="245">
        <v>0</v>
      </c>
      <c r="Y12" s="245">
        <v>0</v>
      </c>
      <c r="Z12" s="245">
        <v>0</v>
      </c>
      <c r="AA12" s="245">
        <v>0</v>
      </c>
      <c r="AB12" s="245">
        <v>98215</v>
      </c>
      <c r="AC12" s="245">
        <v>98215</v>
      </c>
    </row>
    <row r="13" spans="1:30" ht="14.25" x14ac:dyDescent="0.2">
      <c r="A13" s="459"/>
      <c r="B13" s="371"/>
      <c r="C13" s="372"/>
      <c r="D13" s="369" t="s">
        <v>124</v>
      </c>
      <c r="E13" s="287"/>
      <c r="F13" s="287"/>
      <c r="G13" s="287"/>
      <c r="H13" s="288"/>
      <c r="I13" s="245">
        <v>0</v>
      </c>
      <c r="J13" s="245">
        <v>0</v>
      </c>
      <c r="K13" s="461">
        <v>0</v>
      </c>
      <c r="L13" s="288"/>
      <c r="M13" s="245">
        <v>0</v>
      </c>
      <c r="N13" s="461">
        <v>0</v>
      </c>
      <c r="O13" s="288"/>
      <c r="P13" s="461">
        <v>0</v>
      </c>
      <c r="Q13" s="287"/>
      <c r="R13" s="288"/>
      <c r="S13" s="245">
        <v>0</v>
      </c>
      <c r="T13" s="245">
        <v>0</v>
      </c>
      <c r="U13" s="245">
        <v>0</v>
      </c>
      <c r="V13" s="245">
        <v>0</v>
      </c>
      <c r="W13" s="245">
        <v>0</v>
      </c>
      <c r="X13" s="245">
        <v>0</v>
      </c>
      <c r="Y13" s="245">
        <v>0</v>
      </c>
      <c r="Z13" s="245">
        <v>0</v>
      </c>
      <c r="AA13" s="245">
        <v>0</v>
      </c>
      <c r="AB13" s="245">
        <v>6134200</v>
      </c>
      <c r="AC13" s="245">
        <v>6134200</v>
      </c>
    </row>
    <row r="14" spans="1:30" ht="14.25" x14ac:dyDescent="0.2">
      <c r="A14" s="459"/>
      <c r="B14" s="371"/>
      <c r="C14" s="372"/>
      <c r="D14" s="369" t="s">
        <v>125</v>
      </c>
      <c r="E14" s="287"/>
      <c r="F14" s="287"/>
      <c r="G14" s="287"/>
      <c r="H14" s="288"/>
      <c r="I14" s="245">
        <v>0</v>
      </c>
      <c r="J14" s="245">
        <v>0</v>
      </c>
      <c r="K14" s="461">
        <v>0</v>
      </c>
      <c r="L14" s="288"/>
      <c r="M14" s="245">
        <v>0</v>
      </c>
      <c r="N14" s="461">
        <v>0</v>
      </c>
      <c r="O14" s="288"/>
      <c r="P14" s="461">
        <v>0</v>
      </c>
      <c r="Q14" s="287"/>
      <c r="R14" s="288"/>
      <c r="S14" s="245">
        <v>0</v>
      </c>
      <c r="T14" s="245">
        <v>0</v>
      </c>
      <c r="U14" s="245">
        <v>0</v>
      </c>
      <c r="V14" s="245">
        <v>0</v>
      </c>
      <c r="W14" s="245">
        <v>0</v>
      </c>
      <c r="X14" s="245">
        <v>0</v>
      </c>
      <c r="Y14" s="245">
        <v>0</v>
      </c>
      <c r="Z14" s="245">
        <v>0</v>
      </c>
      <c r="AA14" s="245">
        <v>0</v>
      </c>
      <c r="AB14" s="245">
        <v>2363200</v>
      </c>
      <c r="AC14" s="245">
        <v>2363200</v>
      </c>
    </row>
    <row r="15" spans="1:30" ht="14.25" x14ac:dyDescent="0.2">
      <c r="A15" s="459"/>
      <c r="B15" s="371"/>
      <c r="C15" s="372"/>
      <c r="D15" s="369" t="s">
        <v>126</v>
      </c>
      <c r="E15" s="287"/>
      <c r="F15" s="287"/>
      <c r="G15" s="287"/>
      <c r="H15" s="288"/>
      <c r="I15" s="245">
        <v>0</v>
      </c>
      <c r="J15" s="245">
        <v>0</v>
      </c>
      <c r="K15" s="461">
        <v>0</v>
      </c>
      <c r="L15" s="288"/>
      <c r="M15" s="245">
        <v>0</v>
      </c>
      <c r="N15" s="461">
        <v>0</v>
      </c>
      <c r="O15" s="288"/>
      <c r="P15" s="461">
        <v>0</v>
      </c>
      <c r="Q15" s="287"/>
      <c r="R15" s="288"/>
      <c r="S15" s="245">
        <v>0</v>
      </c>
      <c r="T15" s="245">
        <v>0</v>
      </c>
      <c r="U15" s="245">
        <v>0</v>
      </c>
      <c r="V15" s="245">
        <v>0</v>
      </c>
      <c r="W15" s="245">
        <v>0</v>
      </c>
      <c r="X15" s="245">
        <v>0</v>
      </c>
      <c r="Y15" s="245">
        <v>0</v>
      </c>
      <c r="Z15" s="245">
        <v>0</v>
      </c>
      <c r="AA15" s="245">
        <v>0</v>
      </c>
      <c r="AB15" s="245">
        <v>108000</v>
      </c>
      <c r="AC15" s="245">
        <v>108000</v>
      </c>
    </row>
    <row r="16" spans="1:30" ht="14.25" x14ac:dyDescent="0.2">
      <c r="A16" s="459"/>
      <c r="B16" s="371"/>
      <c r="C16" s="372"/>
      <c r="D16" s="369" t="s">
        <v>157</v>
      </c>
      <c r="E16" s="287"/>
      <c r="F16" s="287"/>
      <c r="G16" s="287"/>
      <c r="H16" s="288"/>
      <c r="I16" s="245">
        <v>0</v>
      </c>
      <c r="J16" s="245">
        <v>0</v>
      </c>
      <c r="K16" s="461">
        <v>0</v>
      </c>
      <c r="L16" s="288"/>
      <c r="M16" s="245">
        <v>0</v>
      </c>
      <c r="N16" s="461">
        <v>0</v>
      </c>
      <c r="O16" s="288"/>
      <c r="P16" s="461">
        <v>0</v>
      </c>
      <c r="Q16" s="287"/>
      <c r="R16" s="288"/>
      <c r="S16" s="245">
        <v>0</v>
      </c>
      <c r="T16" s="245">
        <v>0</v>
      </c>
      <c r="U16" s="245">
        <v>0</v>
      </c>
      <c r="V16" s="245">
        <v>0</v>
      </c>
      <c r="W16" s="245">
        <v>0</v>
      </c>
      <c r="X16" s="245">
        <v>0</v>
      </c>
      <c r="Y16" s="245">
        <v>0</v>
      </c>
      <c r="Z16" s="245">
        <v>0</v>
      </c>
      <c r="AA16" s="245">
        <v>0</v>
      </c>
      <c r="AB16" s="245">
        <v>700089</v>
      </c>
      <c r="AC16" s="245">
        <v>700089</v>
      </c>
    </row>
    <row r="17" spans="1:29" ht="14.25" x14ac:dyDescent="0.2">
      <c r="A17" s="459"/>
      <c r="B17" s="371"/>
      <c r="C17" s="372"/>
      <c r="D17" s="369" t="s">
        <v>158</v>
      </c>
      <c r="E17" s="287"/>
      <c r="F17" s="287"/>
      <c r="G17" s="287"/>
      <c r="H17" s="288"/>
      <c r="I17" s="245">
        <v>0</v>
      </c>
      <c r="J17" s="245">
        <v>0</v>
      </c>
      <c r="K17" s="461">
        <v>0</v>
      </c>
      <c r="L17" s="288"/>
      <c r="M17" s="245">
        <v>0</v>
      </c>
      <c r="N17" s="461">
        <v>0</v>
      </c>
      <c r="O17" s="288"/>
      <c r="P17" s="461">
        <v>0</v>
      </c>
      <c r="Q17" s="287"/>
      <c r="R17" s="288"/>
      <c r="S17" s="245">
        <v>0</v>
      </c>
      <c r="T17" s="245">
        <v>0</v>
      </c>
      <c r="U17" s="245">
        <v>0</v>
      </c>
      <c r="V17" s="245">
        <v>0</v>
      </c>
      <c r="W17" s="245">
        <v>0</v>
      </c>
      <c r="X17" s="245">
        <v>0</v>
      </c>
      <c r="Y17" s="245">
        <v>0</v>
      </c>
      <c r="Z17" s="245">
        <v>0</v>
      </c>
      <c r="AA17" s="245">
        <v>0</v>
      </c>
      <c r="AB17" s="245">
        <v>214500</v>
      </c>
      <c r="AC17" s="245">
        <v>214500</v>
      </c>
    </row>
    <row r="18" spans="1:29" ht="14.25" x14ac:dyDescent="0.2">
      <c r="A18" s="459"/>
      <c r="B18" s="366"/>
      <c r="C18" s="307"/>
      <c r="D18" s="462" t="s">
        <v>276</v>
      </c>
      <c r="E18" s="287"/>
      <c r="F18" s="287"/>
      <c r="G18" s="287"/>
      <c r="H18" s="288"/>
      <c r="I18" s="243">
        <v>0</v>
      </c>
      <c r="J18" s="243">
        <v>0</v>
      </c>
      <c r="K18" s="463">
        <v>0</v>
      </c>
      <c r="L18" s="288"/>
      <c r="M18" s="243">
        <v>0</v>
      </c>
      <c r="N18" s="463">
        <v>0</v>
      </c>
      <c r="O18" s="288"/>
      <c r="P18" s="463">
        <v>0</v>
      </c>
      <c r="Q18" s="287"/>
      <c r="R18" s="288"/>
      <c r="S18" s="243">
        <v>0</v>
      </c>
      <c r="T18" s="243">
        <v>0</v>
      </c>
      <c r="U18" s="243">
        <v>0</v>
      </c>
      <c r="V18" s="243">
        <v>0</v>
      </c>
      <c r="W18" s="243">
        <v>0</v>
      </c>
      <c r="X18" s="243">
        <v>0</v>
      </c>
      <c r="Y18" s="243">
        <v>0</v>
      </c>
      <c r="Z18" s="243">
        <v>0</v>
      </c>
      <c r="AA18" s="243">
        <v>0</v>
      </c>
      <c r="AB18" s="243">
        <v>9618204</v>
      </c>
      <c r="AC18" s="243">
        <v>9618204</v>
      </c>
    </row>
    <row r="19" spans="1:29" ht="14.25" x14ac:dyDescent="0.2">
      <c r="A19" s="460"/>
      <c r="B19" s="464" t="s">
        <v>277</v>
      </c>
      <c r="C19" s="287"/>
      <c r="D19" s="287"/>
      <c r="E19" s="287"/>
      <c r="F19" s="287"/>
      <c r="G19" s="287"/>
      <c r="H19" s="288"/>
      <c r="I19" s="244">
        <v>0</v>
      </c>
      <c r="J19" s="244">
        <v>0</v>
      </c>
      <c r="K19" s="456">
        <v>0</v>
      </c>
      <c r="L19" s="288"/>
      <c r="M19" s="244">
        <v>0</v>
      </c>
      <c r="N19" s="456">
        <v>0</v>
      </c>
      <c r="O19" s="288"/>
      <c r="P19" s="456">
        <v>0</v>
      </c>
      <c r="Q19" s="287"/>
      <c r="R19" s="288"/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0</v>
      </c>
      <c r="Z19" s="244">
        <v>0</v>
      </c>
      <c r="AA19" s="244">
        <v>0</v>
      </c>
      <c r="AB19" s="244">
        <v>9618204</v>
      </c>
      <c r="AC19" s="244">
        <v>9618204</v>
      </c>
    </row>
    <row r="20" spans="1:29" ht="14.25" x14ac:dyDescent="0.2">
      <c r="A20" s="369" t="s">
        <v>48</v>
      </c>
      <c r="B20" s="369" t="s">
        <v>273</v>
      </c>
      <c r="C20" s="304"/>
      <c r="D20" s="369" t="s">
        <v>127</v>
      </c>
      <c r="E20" s="287"/>
      <c r="F20" s="287"/>
      <c r="G20" s="287"/>
      <c r="H20" s="288"/>
      <c r="I20" s="245">
        <v>428400</v>
      </c>
      <c r="J20" s="245">
        <v>0</v>
      </c>
      <c r="K20" s="461">
        <v>0</v>
      </c>
      <c r="L20" s="288"/>
      <c r="M20" s="245">
        <v>0</v>
      </c>
      <c r="N20" s="461">
        <v>0</v>
      </c>
      <c r="O20" s="288"/>
      <c r="P20" s="461">
        <v>0</v>
      </c>
      <c r="Q20" s="287"/>
      <c r="R20" s="288"/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428400</v>
      </c>
    </row>
    <row r="21" spans="1:29" ht="14.25" x14ac:dyDescent="0.2">
      <c r="A21" s="459"/>
      <c r="B21" s="371"/>
      <c r="C21" s="372"/>
      <c r="D21" s="369" t="s">
        <v>128</v>
      </c>
      <c r="E21" s="287"/>
      <c r="F21" s="287"/>
      <c r="G21" s="287"/>
      <c r="H21" s="288"/>
      <c r="I21" s="245">
        <v>35100</v>
      </c>
      <c r="J21" s="245">
        <v>0</v>
      </c>
      <c r="K21" s="461">
        <v>0</v>
      </c>
      <c r="L21" s="288"/>
      <c r="M21" s="245">
        <v>0</v>
      </c>
      <c r="N21" s="461">
        <v>0</v>
      </c>
      <c r="O21" s="288"/>
      <c r="P21" s="461">
        <v>0</v>
      </c>
      <c r="Q21" s="287"/>
      <c r="R21" s="288"/>
      <c r="S21" s="245">
        <v>0</v>
      </c>
      <c r="T21" s="245">
        <v>0</v>
      </c>
      <c r="U21" s="245">
        <v>0</v>
      </c>
      <c r="V21" s="245">
        <v>0</v>
      </c>
      <c r="W21" s="245">
        <v>0</v>
      </c>
      <c r="X21" s="245">
        <v>0</v>
      </c>
      <c r="Y21" s="245">
        <v>0</v>
      </c>
      <c r="Z21" s="245">
        <v>0</v>
      </c>
      <c r="AA21" s="245">
        <v>0</v>
      </c>
      <c r="AB21" s="245">
        <v>0</v>
      </c>
      <c r="AC21" s="245">
        <v>35100</v>
      </c>
    </row>
    <row r="22" spans="1:29" ht="14.25" x14ac:dyDescent="0.2">
      <c r="A22" s="459"/>
      <c r="B22" s="371"/>
      <c r="C22" s="372"/>
      <c r="D22" s="369" t="s">
        <v>129</v>
      </c>
      <c r="E22" s="287"/>
      <c r="F22" s="287"/>
      <c r="G22" s="287"/>
      <c r="H22" s="288"/>
      <c r="I22" s="245">
        <v>35100</v>
      </c>
      <c r="J22" s="245">
        <v>0</v>
      </c>
      <c r="K22" s="461">
        <v>0</v>
      </c>
      <c r="L22" s="288"/>
      <c r="M22" s="245">
        <v>0</v>
      </c>
      <c r="N22" s="461">
        <v>0</v>
      </c>
      <c r="O22" s="288"/>
      <c r="P22" s="461">
        <v>0</v>
      </c>
      <c r="Q22" s="287"/>
      <c r="R22" s="288"/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35100</v>
      </c>
    </row>
    <row r="23" spans="1:29" ht="14.25" x14ac:dyDescent="0.2">
      <c r="A23" s="459"/>
      <c r="B23" s="371"/>
      <c r="C23" s="372"/>
      <c r="D23" s="369" t="s">
        <v>130</v>
      </c>
      <c r="E23" s="287"/>
      <c r="F23" s="287"/>
      <c r="G23" s="287"/>
      <c r="H23" s="288"/>
      <c r="I23" s="245">
        <v>72000</v>
      </c>
      <c r="J23" s="245">
        <v>0</v>
      </c>
      <c r="K23" s="461">
        <v>0</v>
      </c>
      <c r="L23" s="288"/>
      <c r="M23" s="245">
        <v>0</v>
      </c>
      <c r="N23" s="461">
        <v>0</v>
      </c>
      <c r="O23" s="288"/>
      <c r="P23" s="461">
        <v>0</v>
      </c>
      <c r="Q23" s="287"/>
      <c r="R23" s="288"/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72000</v>
      </c>
    </row>
    <row r="24" spans="1:29" ht="14.25" x14ac:dyDescent="0.2">
      <c r="A24" s="459"/>
      <c r="B24" s="371"/>
      <c r="C24" s="372"/>
      <c r="D24" s="369" t="s">
        <v>131</v>
      </c>
      <c r="E24" s="287"/>
      <c r="F24" s="287"/>
      <c r="G24" s="287"/>
      <c r="H24" s="288"/>
      <c r="I24" s="245">
        <v>1154400</v>
      </c>
      <c r="J24" s="245">
        <v>0</v>
      </c>
      <c r="K24" s="461">
        <v>0</v>
      </c>
      <c r="L24" s="288"/>
      <c r="M24" s="245">
        <v>0</v>
      </c>
      <c r="N24" s="461">
        <v>0</v>
      </c>
      <c r="O24" s="288"/>
      <c r="P24" s="461">
        <v>0</v>
      </c>
      <c r="Q24" s="287"/>
      <c r="R24" s="288"/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1154400</v>
      </c>
    </row>
    <row r="25" spans="1:29" ht="14.25" x14ac:dyDescent="0.2">
      <c r="A25" s="459"/>
      <c r="B25" s="366"/>
      <c r="C25" s="307"/>
      <c r="D25" s="462" t="s">
        <v>276</v>
      </c>
      <c r="E25" s="287"/>
      <c r="F25" s="287"/>
      <c r="G25" s="287"/>
      <c r="H25" s="288"/>
      <c r="I25" s="243">
        <v>1725000</v>
      </c>
      <c r="J25" s="243">
        <v>0</v>
      </c>
      <c r="K25" s="463">
        <v>0</v>
      </c>
      <c r="L25" s="288"/>
      <c r="M25" s="243">
        <v>0</v>
      </c>
      <c r="N25" s="463">
        <v>0</v>
      </c>
      <c r="O25" s="288"/>
      <c r="P25" s="463">
        <v>0</v>
      </c>
      <c r="Q25" s="287"/>
      <c r="R25" s="288"/>
      <c r="S25" s="243">
        <v>0</v>
      </c>
      <c r="T25" s="243">
        <v>0</v>
      </c>
      <c r="U25" s="243">
        <v>0</v>
      </c>
      <c r="V25" s="243">
        <v>0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  <c r="AB25" s="243">
        <v>0</v>
      </c>
      <c r="AC25" s="243">
        <v>1725000</v>
      </c>
    </row>
    <row r="26" spans="1:29" ht="14.25" x14ac:dyDescent="0.2">
      <c r="A26" s="460"/>
      <c r="B26" s="464" t="s">
        <v>277</v>
      </c>
      <c r="C26" s="287"/>
      <c r="D26" s="287"/>
      <c r="E26" s="287"/>
      <c r="F26" s="287"/>
      <c r="G26" s="287"/>
      <c r="H26" s="288"/>
      <c r="I26" s="244">
        <v>1725000</v>
      </c>
      <c r="J26" s="244">
        <v>0</v>
      </c>
      <c r="K26" s="456">
        <v>0</v>
      </c>
      <c r="L26" s="288"/>
      <c r="M26" s="244">
        <v>0</v>
      </c>
      <c r="N26" s="456">
        <v>0</v>
      </c>
      <c r="O26" s="288"/>
      <c r="P26" s="456">
        <v>0</v>
      </c>
      <c r="Q26" s="287"/>
      <c r="R26" s="288"/>
      <c r="S26" s="244">
        <v>0</v>
      </c>
      <c r="T26" s="244">
        <v>0</v>
      </c>
      <c r="U26" s="244">
        <v>0</v>
      </c>
      <c r="V26" s="244">
        <v>0</v>
      </c>
      <c r="W26" s="244">
        <v>0</v>
      </c>
      <c r="X26" s="244">
        <v>0</v>
      </c>
      <c r="Y26" s="244">
        <v>0</v>
      </c>
      <c r="Z26" s="244">
        <v>0</v>
      </c>
      <c r="AA26" s="244">
        <v>0</v>
      </c>
      <c r="AB26" s="244">
        <v>0</v>
      </c>
      <c r="AC26" s="244">
        <v>1725000</v>
      </c>
    </row>
    <row r="27" spans="1:29" ht="14.25" x14ac:dyDescent="0.2">
      <c r="A27" s="369" t="s">
        <v>49</v>
      </c>
      <c r="B27" s="369" t="s">
        <v>273</v>
      </c>
      <c r="C27" s="304"/>
      <c r="D27" s="369" t="s">
        <v>132</v>
      </c>
      <c r="E27" s="287"/>
      <c r="F27" s="287"/>
      <c r="G27" s="287"/>
      <c r="H27" s="288"/>
      <c r="I27" s="245">
        <v>1991620</v>
      </c>
      <c r="J27" s="245">
        <v>1066460</v>
      </c>
      <c r="K27" s="461">
        <v>0</v>
      </c>
      <c r="L27" s="288"/>
      <c r="M27" s="245">
        <v>0</v>
      </c>
      <c r="N27" s="461">
        <v>1598960</v>
      </c>
      <c r="O27" s="288"/>
      <c r="P27" s="461">
        <v>0</v>
      </c>
      <c r="Q27" s="287"/>
      <c r="R27" s="288"/>
      <c r="S27" s="245">
        <v>0</v>
      </c>
      <c r="T27" s="245">
        <v>0</v>
      </c>
      <c r="U27" s="245">
        <v>712220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5369260</v>
      </c>
    </row>
    <row r="28" spans="1:29" ht="14.25" x14ac:dyDescent="0.2">
      <c r="A28" s="459"/>
      <c r="B28" s="371"/>
      <c r="C28" s="372"/>
      <c r="D28" s="369" t="s">
        <v>327</v>
      </c>
      <c r="E28" s="287"/>
      <c r="F28" s="287"/>
      <c r="G28" s="287"/>
      <c r="H28" s="288"/>
      <c r="I28" s="245">
        <v>0</v>
      </c>
      <c r="J28" s="245">
        <v>0</v>
      </c>
      <c r="K28" s="461">
        <v>0</v>
      </c>
      <c r="L28" s="288"/>
      <c r="M28" s="245">
        <v>0</v>
      </c>
      <c r="N28" s="461">
        <v>0</v>
      </c>
      <c r="O28" s="288"/>
      <c r="P28" s="461">
        <v>0</v>
      </c>
      <c r="Q28" s="287"/>
      <c r="R28" s="288"/>
      <c r="S28" s="245">
        <v>0</v>
      </c>
      <c r="T28" s="245">
        <v>0</v>
      </c>
      <c r="U28" s="245">
        <v>24000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24000</v>
      </c>
    </row>
    <row r="29" spans="1:29" ht="14.25" x14ac:dyDescent="0.2">
      <c r="A29" s="459"/>
      <c r="B29" s="371"/>
      <c r="C29" s="372"/>
      <c r="D29" s="369" t="s">
        <v>133</v>
      </c>
      <c r="E29" s="287"/>
      <c r="F29" s="287"/>
      <c r="G29" s="287"/>
      <c r="H29" s="288"/>
      <c r="I29" s="245">
        <v>175000</v>
      </c>
      <c r="J29" s="245">
        <v>35000</v>
      </c>
      <c r="K29" s="461">
        <v>0</v>
      </c>
      <c r="L29" s="288"/>
      <c r="M29" s="245">
        <v>0</v>
      </c>
      <c r="N29" s="461">
        <v>35000</v>
      </c>
      <c r="O29" s="288"/>
      <c r="P29" s="461">
        <v>0</v>
      </c>
      <c r="Q29" s="287"/>
      <c r="R29" s="288"/>
      <c r="S29" s="245">
        <v>0</v>
      </c>
      <c r="T29" s="245">
        <v>0</v>
      </c>
      <c r="U29" s="245">
        <v>35000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280000</v>
      </c>
    </row>
    <row r="30" spans="1:29" ht="14.25" x14ac:dyDescent="0.2">
      <c r="A30" s="459"/>
      <c r="B30" s="371"/>
      <c r="C30" s="372"/>
      <c r="D30" s="369" t="s">
        <v>134</v>
      </c>
      <c r="E30" s="287"/>
      <c r="F30" s="287"/>
      <c r="G30" s="287"/>
      <c r="H30" s="288"/>
      <c r="I30" s="245">
        <v>197720</v>
      </c>
      <c r="J30" s="245">
        <v>0</v>
      </c>
      <c r="K30" s="461">
        <v>0</v>
      </c>
      <c r="L30" s="288"/>
      <c r="M30" s="245">
        <v>0</v>
      </c>
      <c r="N30" s="461">
        <v>0</v>
      </c>
      <c r="O30" s="288"/>
      <c r="P30" s="461">
        <v>0</v>
      </c>
      <c r="Q30" s="287"/>
      <c r="R30" s="288"/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197720</v>
      </c>
    </row>
    <row r="31" spans="1:29" ht="14.25" x14ac:dyDescent="0.2">
      <c r="A31" s="459"/>
      <c r="B31" s="371"/>
      <c r="C31" s="372"/>
      <c r="D31" s="369" t="s">
        <v>135</v>
      </c>
      <c r="E31" s="287"/>
      <c r="F31" s="287"/>
      <c r="G31" s="287"/>
      <c r="H31" s="288"/>
      <c r="I31" s="245">
        <v>482360</v>
      </c>
      <c r="J31" s="245">
        <v>548100</v>
      </c>
      <c r="K31" s="461">
        <v>0</v>
      </c>
      <c r="L31" s="288"/>
      <c r="M31" s="245">
        <v>0</v>
      </c>
      <c r="N31" s="461">
        <v>832492</v>
      </c>
      <c r="O31" s="288"/>
      <c r="P31" s="461">
        <v>0</v>
      </c>
      <c r="Q31" s="287"/>
      <c r="R31" s="288"/>
      <c r="S31" s="245">
        <v>0</v>
      </c>
      <c r="T31" s="245">
        <v>0</v>
      </c>
      <c r="U31" s="245">
        <v>534140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2397092</v>
      </c>
    </row>
    <row r="32" spans="1:29" ht="14.25" x14ac:dyDescent="0.2">
      <c r="A32" s="459"/>
      <c r="B32" s="371"/>
      <c r="C32" s="372"/>
      <c r="D32" s="369" t="s">
        <v>136</v>
      </c>
      <c r="E32" s="287"/>
      <c r="F32" s="287"/>
      <c r="G32" s="287"/>
      <c r="H32" s="288"/>
      <c r="I32" s="245">
        <v>53250</v>
      </c>
      <c r="J32" s="245">
        <v>59790</v>
      </c>
      <c r="K32" s="461">
        <v>0</v>
      </c>
      <c r="L32" s="288"/>
      <c r="M32" s="245">
        <v>0</v>
      </c>
      <c r="N32" s="461">
        <v>67750</v>
      </c>
      <c r="O32" s="288"/>
      <c r="P32" s="461">
        <v>0</v>
      </c>
      <c r="Q32" s="287"/>
      <c r="R32" s="288"/>
      <c r="S32" s="245">
        <v>0</v>
      </c>
      <c r="T32" s="245">
        <v>0</v>
      </c>
      <c r="U32" s="245">
        <v>84720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265510</v>
      </c>
    </row>
    <row r="33" spans="1:29" ht="14.25" x14ac:dyDescent="0.2">
      <c r="A33" s="459"/>
      <c r="B33" s="366"/>
      <c r="C33" s="307"/>
      <c r="D33" s="462" t="s">
        <v>276</v>
      </c>
      <c r="E33" s="287"/>
      <c r="F33" s="287"/>
      <c r="G33" s="287"/>
      <c r="H33" s="288"/>
      <c r="I33" s="243">
        <v>2899950</v>
      </c>
      <c r="J33" s="243">
        <v>1709350</v>
      </c>
      <c r="K33" s="463">
        <v>0</v>
      </c>
      <c r="L33" s="288"/>
      <c r="M33" s="243">
        <v>0</v>
      </c>
      <c r="N33" s="463">
        <v>2534202</v>
      </c>
      <c r="O33" s="288"/>
      <c r="P33" s="463">
        <v>0</v>
      </c>
      <c r="Q33" s="287"/>
      <c r="R33" s="288"/>
      <c r="S33" s="243">
        <v>0</v>
      </c>
      <c r="T33" s="243">
        <v>0</v>
      </c>
      <c r="U33" s="243">
        <v>1390080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  <c r="AB33" s="243">
        <v>0</v>
      </c>
      <c r="AC33" s="243">
        <v>8533582</v>
      </c>
    </row>
    <row r="34" spans="1:29" ht="14.25" x14ac:dyDescent="0.2">
      <c r="A34" s="460"/>
      <c r="B34" s="464" t="s">
        <v>277</v>
      </c>
      <c r="C34" s="287"/>
      <c r="D34" s="287"/>
      <c r="E34" s="287"/>
      <c r="F34" s="287"/>
      <c r="G34" s="287"/>
      <c r="H34" s="288"/>
      <c r="I34" s="244">
        <v>2899950</v>
      </c>
      <c r="J34" s="244">
        <v>1709350</v>
      </c>
      <c r="K34" s="456">
        <v>0</v>
      </c>
      <c r="L34" s="288"/>
      <c r="M34" s="244">
        <v>0</v>
      </c>
      <c r="N34" s="456">
        <v>2534202</v>
      </c>
      <c r="O34" s="288"/>
      <c r="P34" s="456">
        <v>0</v>
      </c>
      <c r="Q34" s="287"/>
      <c r="R34" s="288"/>
      <c r="S34" s="244">
        <v>0</v>
      </c>
      <c r="T34" s="244">
        <v>0</v>
      </c>
      <c r="U34" s="244">
        <v>1390080</v>
      </c>
      <c r="V34" s="244">
        <v>0</v>
      </c>
      <c r="W34" s="244">
        <v>0</v>
      </c>
      <c r="X34" s="244">
        <v>0</v>
      </c>
      <c r="Y34" s="244">
        <v>0</v>
      </c>
      <c r="Z34" s="244">
        <v>0</v>
      </c>
      <c r="AA34" s="244">
        <v>0</v>
      </c>
      <c r="AB34" s="244">
        <v>0</v>
      </c>
      <c r="AC34" s="244">
        <v>8533582</v>
      </c>
    </row>
    <row r="35" spans="1:29" ht="14.25" x14ac:dyDescent="0.2">
      <c r="A35" s="369" t="s">
        <v>3</v>
      </c>
      <c r="B35" s="369" t="s">
        <v>273</v>
      </c>
      <c r="C35" s="304"/>
      <c r="D35" s="369" t="s">
        <v>137</v>
      </c>
      <c r="E35" s="287"/>
      <c r="F35" s="287"/>
      <c r="G35" s="287"/>
      <c r="H35" s="288"/>
      <c r="I35" s="245">
        <v>235000</v>
      </c>
      <c r="J35" s="245">
        <v>165000</v>
      </c>
      <c r="K35" s="461">
        <v>0</v>
      </c>
      <c r="L35" s="288"/>
      <c r="M35" s="245">
        <v>0</v>
      </c>
      <c r="N35" s="461">
        <v>195000</v>
      </c>
      <c r="O35" s="288"/>
      <c r="P35" s="461">
        <v>0</v>
      </c>
      <c r="Q35" s="287"/>
      <c r="R35" s="288"/>
      <c r="S35" s="245">
        <v>0</v>
      </c>
      <c r="T35" s="245">
        <v>0</v>
      </c>
      <c r="U35" s="245">
        <v>76000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671000</v>
      </c>
    </row>
    <row r="36" spans="1:29" ht="14.25" x14ac:dyDescent="0.2">
      <c r="A36" s="459"/>
      <c r="B36" s="371"/>
      <c r="C36" s="372"/>
      <c r="D36" s="369" t="s">
        <v>159</v>
      </c>
      <c r="E36" s="287"/>
      <c r="F36" s="287"/>
      <c r="G36" s="287"/>
      <c r="H36" s="288"/>
      <c r="I36" s="245">
        <v>10000</v>
      </c>
      <c r="J36" s="245">
        <v>20000</v>
      </c>
      <c r="K36" s="461">
        <v>0</v>
      </c>
      <c r="L36" s="288"/>
      <c r="M36" s="245">
        <v>0</v>
      </c>
      <c r="N36" s="461">
        <v>0</v>
      </c>
      <c r="O36" s="288"/>
      <c r="P36" s="461">
        <v>0</v>
      </c>
      <c r="Q36" s="287"/>
      <c r="R36" s="288"/>
      <c r="S36" s="245">
        <v>0</v>
      </c>
      <c r="T36" s="245">
        <v>0</v>
      </c>
      <c r="U36" s="245">
        <v>30000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60000</v>
      </c>
    </row>
    <row r="37" spans="1:29" ht="14.25" x14ac:dyDescent="0.2">
      <c r="A37" s="459"/>
      <c r="B37" s="371"/>
      <c r="C37" s="372"/>
      <c r="D37" s="369" t="s">
        <v>138</v>
      </c>
      <c r="E37" s="287"/>
      <c r="F37" s="287"/>
      <c r="G37" s="287"/>
      <c r="H37" s="288"/>
      <c r="I37" s="245">
        <v>10000</v>
      </c>
      <c r="J37" s="245">
        <v>55100</v>
      </c>
      <c r="K37" s="461">
        <v>0</v>
      </c>
      <c r="L37" s="288"/>
      <c r="M37" s="245">
        <v>0</v>
      </c>
      <c r="N37" s="461">
        <v>20000</v>
      </c>
      <c r="O37" s="288"/>
      <c r="P37" s="461">
        <v>0</v>
      </c>
      <c r="Q37" s="287"/>
      <c r="R37" s="288"/>
      <c r="S37" s="245">
        <v>0</v>
      </c>
      <c r="T37" s="245">
        <v>0</v>
      </c>
      <c r="U37" s="245">
        <v>10000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95100</v>
      </c>
    </row>
    <row r="38" spans="1:29" ht="14.25" x14ac:dyDescent="0.2">
      <c r="A38" s="459"/>
      <c r="B38" s="371"/>
      <c r="C38" s="372"/>
      <c r="D38" s="369" t="s">
        <v>139</v>
      </c>
      <c r="E38" s="287"/>
      <c r="F38" s="287"/>
      <c r="G38" s="287"/>
      <c r="H38" s="288"/>
      <c r="I38" s="245">
        <v>56000</v>
      </c>
      <c r="J38" s="245">
        <v>15000</v>
      </c>
      <c r="K38" s="461">
        <v>0</v>
      </c>
      <c r="L38" s="288"/>
      <c r="M38" s="245">
        <v>0</v>
      </c>
      <c r="N38" s="461">
        <v>40000</v>
      </c>
      <c r="O38" s="288"/>
      <c r="P38" s="461">
        <v>0</v>
      </c>
      <c r="Q38" s="287"/>
      <c r="R38" s="288"/>
      <c r="S38" s="245">
        <v>0</v>
      </c>
      <c r="T38" s="245">
        <v>0</v>
      </c>
      <c r="U38" s="245">
        <v>24800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135800</v>
      </c>
    </row>
    <row r="39" spans="1:29" ht="14.25" x14ac:dyDescent="0.2">
      <c r="A39" s="459"/>
      <c r="B39" s="366"/>
      <c r="C39" s="307"/>
      <c r="D39" s="462" t="s">
        <v>276</v>
      </c>
      <c r="E39" s="287"/>
      <c r="F39" s="287"/>
      <c r="G39" s="287"/>
      <c r="H39" s="288"/>
      <c r="I39" s="243">
        <v>311000</v>
      </c>
      <c r="J39" s="243">
        <v>255100</v>
      </c>
      <c r="K39" s="463">
        <v>0</v>
      </c>
      <c r="L39" s="288"/>
      <c r="M39" s="243">
        <v>0</v>
      </c>
      <c r="N39" s="463">
        <v>255000</v>
      </c>
      <c r="O39" s="288"/>
      <c r="P39" s="463">
        <v>0</v>
      </c>
      <c r="Q39" s="287"/>
      <c r="R39" s="288"/>
      <c r="S39" s="243">
        <v>0</v>
      </c>
      <c r="T39" s="243">
        <v>0</v>
      </c>
      <c r="U39" s="243">
        <v>140800</v>
      </c>
      <c r="V39" s="243">
        <v>0</v>
      </c>
      <c r="W39" s="243">
        <v>0</v>
      </c>
      <c r="X39" s="243">
        <v>0</v>
      </c>
      <c r="Y39" s="243">
        <v>0</v>
      </c>
      <c r="Z39" s="243">
        <v>0</v>
      </c>
      <c r="AA39" s="243">
        <v>0</v>
      </c>
      <c r="AB39" s="243">
        <v>0</v>
      </c>
      <c r="AC39" s="243">
        <v>961900</v>
      </c>
    </row>
    <row r="40" spans="1:29" ht="14.25" x14ac:dyDescent="0.2">
      <c r="A40" s="460"/>
      <c r="B40" s="464" t="s">
        <v>277</v>
      </c>
      <c r="C40" s="287"/>
      <c r="D40" s="287"/>
      <c r="E40" s="287"/>
      <c r="F40" s="287"/>
      <c r="G40" s="287"/>
      <c r="H40" s="288"/>
      <c r="I40" s="244">
        <v>311000</v>
      </c>
      <c r="J40" s="244">
        <v>255100</v>
      </c>
      <c r="K40" s="456">
        <v>0</v>
      </c>
      <c r="L40" s="288"/>
      <c r="M40" s="244">
        <v>0</v>
      </c>
      <c r="N40" s="456">
        <v>255000</v>
      </c>
      <c r="O40" s="288"/>
      <c r="P40" s="456">
        <v>0</v>
      </c>
      <c r="Q40" s="287"/>
      <c r="R40" s="288"/>
      <c r="S40" s="244">
        <v>0</v>
      </c>
      <c r="T40" s="244">
        <v>0</v>
      </c>
      <c r="U40" s="244">
        <v>140800</v>
      </c>
      <c r="V40" s="244">
        <v>0</v>
      </c>
      <c r="W40" s="244">
        <v>0</v>
      </c>
      <c r="X40" s="244">
        <v>0</v>
      </c>
      <c r="Y40" s="244">
        <v>0</v>
      </c>
      <c r="Z40" s="244">
        <v>0</v>
      </c>
      <c r="AA40" s="244">
        <v>0</v>
      </c>
      <c r="AB40" s="244">
        <v>0</v>
      </c>
      <c r="AC40" s="244">
        <v>961900</v>
      </c>
    </row>
    <row r="41" spans="1:29" ht="14.25" x14ac:dyDescent="0.2">
      <c r="A41" s="369" t="s">
        <v>4</v>
      </c>
      <c r="B41" s="369" t="s">
        <v>273</v>
      </c>
      <c r="C41" s="304"/>
      <c r="D41" s="369" t="s">
        <v>140</v>
      </c>
      <c r="E41" s="287"/>
      <c r="F41" s="287"/>
      <c r="G41" s="287"/>
      <c r="H41" s="288"/>
      <c r="I41" s="245">
        <v>326630</v>
      </c>
      <c r="J41" s="245">
        <v>68950</v>
      </c>
      <c r="K41" s="461">
        <v>20000</v>
      </c>
      <c r="L41" s="288"/>
      <c r="M41" s="245">
        <v>20000</v>
      </c>
      <c r="N41" s="461">
        <v>95950</v>
      </c>
      <c r="O41" s="288"/>
      <c r="P41" s="461">
        <v>0</v>
      </c>
      <c r="Q41" s="287"/>
      <c r="R41" s="288"/>
      <c r="S41" s="245">
        <v>0</v>
      </c>
      <c r="T41" s="245">
        <v>0</v>
      </c>
      <c r="U41" s="245">
        <v>80000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15000</v>
      </c>
      <c r="AB41" s="245">
        <v>0</v>
      </c>
      <c r="AC41" s="245">
        <v>626530</v>
      </c>
    </row>
    <row r="42" spans="1:29" ht="14.25" x14ac:dyDescent="0.2">
      <c r="A42" s="459"/>
      <c r="B42" s="371"/>
      <c r="C42" s="372"/>
      <c r="D42" s="369" t="s">
        <v>160</v>
      </c>
      <c r="E42" s="287"/>
      <c r="F42" s="287"/>
      <c r="G42" s="287"/>
      <c r="H42" s="288"/>
      <c r="I42" s="245">
        <v>7440</v>
      </c>
      <c r="J42" s="245">
        <v>10000</v>
      </c>
      <c r="K42" s="461">
        <v>0</v>
      </c>
      <c r="L42" s="288"/>
      <c r="M42" s="245">
        <v>0</v>
      </c>
      <c r="N42" s="461">
        <v>10000</v>
      </c>
      <c r="O42" s="288"/>
      <c r="P42" s="461">
        <v>0</v>
      </c>
      <c r="Q42" s="287"/>
      <c r="R42" s="288"/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27440</v>
      </c>
    </row>
    <row r="43" spans="1:29" ht="14.25" x14ac:dyDescent="0.2">
      <c r="A43" s="459"/>
      <c r="B43" s="371"/>
      <c r="C43" s="372"/>
      <c r="D43" s="369" t="s">
        <v>141</v>
      </c>
      <c r="E43" s="287"/>
      <c r="F43" s="287"/>
      <c r="G43" s="287"/>
      <c r="H43" s="288"/>
      <c r="I43" s="245">
        <v>904570</v>
      </c>
      <c r="J43" s="245">
        <v>121724</v>
      </c>
      <c r="K43" s="461">
        <v>229000</v>
      </c>
      <c r="L43" s="288"/>
      <c r="M43" s="245">
        <v>0</v>
      </c>
      <c r="N43" s="461">
        <v>155800</v>
      </c>
      <c r="O43" s="288"/>
      <c r="P43" s="461">
        <v>1343800</v>
      </c>
      <c r="Q43" s="287"/>
      <c r="R43" s="288"/>
      <c r="S43" s="245">
        <v>70000</v>
      </c>
      <c r="T43" s="245">
        <v>0</v>
      </c>
      <c r="U43" s="245">
        <v>35000</v>
      </c>
      <c r="V43" s="245">
        <v>0</v>
      </c>
      <c r="W43" s="245">
        <v>271000</v>
      </c>
      <c r="X43" s="245">
        <v>580000</v>
      </c>
      <c r="Y43" s="245">
        <v>190300</v>
      </c>
      <c r="Z43" s="245">
        <v>20000</v>
      </c>
      <c r="AA43" s="245">
        <v>0</v>
      </c>
      <c r="AB43" s="245">
        <v>0</v>
      </c>
      <c r="AC43" s="245">
        <v>3921194</v>
      </c>
    </row>
    <row r="44" spans="1:29" ht="14.25" x14ac:dyDescent="0.2">
      <c r="A44" s="459"/>
      <c r="B44" s="371"/>
      <c r="C44" s="372"/>
      <c r="D44" s="369" t="s">
        <v>142</v>
      </c>
      <c r="E44" s="287"/>
      <c r="F44" s="287"/>
      <c r="G44" s="287"/>
      <c r="H44" s="288"/>
      <c r="I44" s="245">
        <v>60000</v>
      </c>
      <c r="J44" s="245">
        <v>20000</v>
      </c>
      <c r="K44" s="461">
        <v>20000</v>
      </c>
      <c r="L44" s="288"/>
      <c r="M44" s="245">
        <v>0</v>
      </c>
      <c r="N44" s="461">
        <v>20000</v>
      </c>
      <c r="O44" s="288"/>
      <c r="P44" s="461">
        <v>0</v>
      </c>
      <c r="Q44" s="287"/>
      <c r="R44" s="288"/>
      <c r="S44" s="245">
        <v>0</v>
      </c>
      <c r="T44" s="245">
        <v>0</v>
      </c>
      <c r="U44" s="245">
        <v>30000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150000</v>
      </c>
    </row>
    <row r="45" spans="1:29" ht="14.25" x14ac:dyDescent="0.2">
      <c r="A45" s="459"/>
      <c r="B45" s="366"/>
      <c r="C45" s="307"/>
      <c r="D45" s="462" t="s">
        <v>276</v>
      </c>
      <c r="E45" s="287"/>
      <c r="F45" s="287"/>
      <c r="G45" s="287"/>
      <c r="H45" s="288"/>
      <c r="I45" s="243">
        <v>1298640</v>
      </c>
      <c r="J45" s="243">
        <v>220674</v>
      </c>
      <c r="K45" s="463">
        <v>269000</v>
      </c>
      <c r="L45" s="288"/>
      <c r="M45" s="243">
        <v>20000</v>
      </c>
      <c r="N45" s="463">
        <v>281750</v>
      </c>
      <c r="O45" s="288"/>
      <c r="P45" s="463">
        <v>1343800</v>
      </c>
      <c r="Q45" s="287"/>
      <c r="R45" s="288"/>
      <c r="S45" s="243">
        <v>70000</v>
      </c>
      <c r="T45" s="243">
        <v>0</v>
      </c>
      <c r="U45" s="243">
        <v>145000</v>
      </c>
      <c r="V45" s="243">
        <v>0</v>
      </c>
      <c r="W45" s="243">
        <v>271000</v>
      </c>
      <c r="X45" s="243">
        <v>580000</v>
      </c>
      <c r="Y45" s="243">
        <v>190300</v>
      </c>
      <c r="Z45" s="243">
        <v>20000</v>
      </c>
      <c r="AA45" s="243">
        <v>15000</v>
      </c>
      <c r="AB45" s="243">
        <v>0</v>
      </c>
      <c r="AC45" s="243">
        <v>4725164</v>
      </c>
    </row>
    <row r="46" spans="1:29" ht="14.25" x14ac:dyDescent="0.2">
      <c r="A46" s="460"/>
      <c r="B46" s="464" t="s">
        <v>277</v>
      </c>
      <c r="C46" s="287"/>
      <c r="D46" s="287"/>
      <c r="E46" s="287"/>
      <c r="F46" s="287"/>
      <c r="G46" s="287"/>
      <c r="H46" s="288"/>
      <c r="I46" s="244">
        <v>1298640</v>
      </c>
      <c r="J46" s="244">
        <v>220674</v>
      </c>
      <c r="K46" s="456">
        <v>269000</v>
      </c>
      <c r="L46" s="288"/>
      <c r="M46" s="244">
        <v>20000</v>
      </c>
      <c r="N46" s="456">
        <v>281750</v>
      </c>
      <c r="O46" s="288"/>
      <c r="P46" s="456">
        <v>1343800</v>
      </c>
      <c r="Q46" s="287"/>
      <c r="R46" s="288"/>
      <c r="S46" s="244">
        <v>70000</v>
      </c>
      <c r="T46" s="244">
        <v>0</v>
      </c>
      <c r="U46" s="244">
        <v>145000</v>
      </c>
      <c r="V46" s="244">
        <v>0</v>
      </c>
      <c r="W46" s="244">
        <v>271000</v>
      </c>
      <c r="X46" s="244">
        <v>580000</v>
      </c>
      <c r="Y46" s="244">
        <v>190300</v>
      </c>
      <c r="Z46" s="244">
        <v>20000</v>
      </c>
      <c r="AA46" s="244">
        <v>15000</v>
      </c>
      <c r="AB46" s="244">
        <v>0</v>
      </c>
      <c r="AC46" s="244">
        <v>4725164</v>
      </c>
    </row>
    <row r="47" spans="1:29" ht="14.25" x14ac:dyDescent="0.2">
      <c r="A47" s="369" t="s">
        <v>5</v>
      </c>
      <c r="B47" s="369" t="s">
        <v>273</v>
      </c>
      <c r="C47" s="304"/>
      <c r="D47" s="369" t="s">
        <v>143</v>
      </c>
      <c r="E47" s="287"/>
      <c r="F47" s="287"/>
      <c r="G47" s="287"/>
      <c r="H47" s="288"/>
      <c r="I47" s="245">
        <v>120000</v>
      </c>
      <c r="J47" s="245">
        <v>64500</v>
      </c>
      <c r="K47" s="461">
        <v>0</v>
      </c>
      <c r="L47" s="288"/>
      <c r="M47" s="245">
        <v>0</v>
      </c>
      <c r="N47" s="461">
        <v>60000</v>
      </c>
      <c r="O47" s="288"/>
      <c r="P47" s="461">
        <v>0</v>
      </c>
      <c r="Q47" s="287"/>
      <c r="R47" s="288"/>
      <c r="S47" s="245">
        <v>0</v>
      </c>
      <c r="T47" s="245">
        <v>0</v>
      </c>
      <c r="U47" s="245">
        <v>30000</v>
      </c>
      <c r="V47" s="245">
        <v>0</v>
      </c>
      <c r="W47" s="245">
        <v>0</v>
      </c>
      <c r="X47" s="245">
        <v>0</v>
      </c>
      <c r="Y47" s="245">
        <v>0</v>
      </c>
      <c r="Z47" s="245">
        <v>0</v>
      </c>
      <c r="AA47" s="245">
        <v>0</v>
      </c>
      <c r="AB47" s="245">
        <v>0</v>
      </c>
      <c r="AC47" s="245">
        <v>274500</v>
      </c>
    </row>
    <row r="48" spans="1:29" ht="14.25" x14ac:dyDescent="0.2">
      <c r="A48" s="459"/>
      <c r="B48" s="371"/>
      <c r="C48" s="372"/>
      <c r="D48" s="369" t="s">
        <v>161</v>
      </c>
      <c r="E48" s="287"/>
      <c r="F48" s="287"/>
      <c r="G48" s="287"/>
      <c r="H48" s="288"/>
      <c r="I48" s="245">
        <v>10000</v>
      </c>
      <c r="J48" s="245">
        <v>0</v>
      </c>
      <c r="K48" s="461">
        <v>10000</v>
      </c>
      <c r="L48" s="288"/>
      <c r="M48" s="245">
        <v>0</v>
      </c>
      <c r="N48" s="461">
        <v>20000</v>
      </c>
      <c r="O48" s="288"/>
      <c r="P48" s="461">
        <v>0</v>
      </c>
      <c r="Q48" s="287"/>
      <c r="R48" s="288"/>
      <c r="S48" s="245">
        <v>0</v>
      </c>
      <c r="T48" s="245">
        <v>0</v>
      </c>
      <c r="U48" s="245">
        <v>50000</v>
      </c>
      <c r="V48" s="245">
        <v>0</v>
      </c>
      <c r="W48" s="245">
        <v>0</v>
      </c>
      <c r="X48" s="245">
        <v>0</v>
      </c>
      <c r="Y48" s="245">
        <v>0</v>
      </c>
      <c r="Z48" s="245">
        <v>0</v>
      </c>
      <c r="AA48" s="245">
        <v>0</v>
      </c>
      <c r="AB48" s="245">
        <v>0</v>
      </c>
      <c r="AC48" s="245">
        <v>90000</v>
      </c>
    </row>
    <row r="49" spans="1:29" ht="14.25" x14ac:dyDescent="0.2">
      <c r="A49" s="459"/>
      <c r="B49" s="371"/>
      <c r="C49" s="372"/>
      <c r="D49" s="369" t="s">
        <v>180</v>
      </c>
      <c r="E49" s="287"/>
      <c r="F49" s="287"/>
      <c r="G49" s="287"/>
      <c r="H49" s="288"/>
      <c r="I49" s="245">
        <v>21000</v>
      </c>
      <c r="J49" s="245">
        <v>0</v>
      </c>
      <c r="K49" s="461">
        <v>5000</v>
      </c>
      <c r="L49" s="288"/>
      <c r="M49" s="245">
        <v>0</v>
      </c>
      <c r="N49" s="461">
        <v>50000</v>
      </c>
      <c r="O49" s="288"/>
      <c r="P49" s="461">
        <v>0</v>
      </c>
      <c r="Q49" s="287"/>
      <c r="R49" s="288"/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76000</v>
      </c>
    </row>
    <row r="50" spans="1:29" ht="14.25" x14ac:dyDescent="0.2">
      <c r="A50" s="459"/>
      <c r="B50" s="371"/>
      <c r="C50" s="372"/>
      <c r="D50" s="369" t="s">
        <v>162</v>
      </c>
      <c r="E50" s="287"/>
      <c r="F50" s="287"/>
      <c r="G50" s="287"/>
      <c r="H50" s="288"/>
      <c r="I50" s="245">
        <v>0</v>
      </c>
      <c r="J50" s="245">
        <v>0</v>
      </c>
      <c r="K50" s="461">
        <v>0</v>
      </c>
      <c r="L50" s="288"/>
      <c r="M50" s="245">
        <v>0</v>
      </c>
      <c r="N50" s="461">
        <v>0</v>
      </c>
      <c r="O50" s="288"/>
      <c r="P50" s="461">
        <v>1031694.4</v>
      </c>
      <c r="Q50" s="287"/>
      <c r="R50" s="288"/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1031694.4</v>
      </c>
    </row>
    <row r="51" spans="1:29" ht="14.25" x14ac:dyDescent="0.2">
      <c r="A51" s="459"/>
      <c r="B51" s="371"/>
      <c r="C51" s="372"/>
      <c r="D51" s="369" t="s">
        <v>163</v>
      </c>
      <c r="E51" s="287"/>
      <c r="F51" s="287"/>
      <c r="G51" s="287"/>
      <c r="H51" s="288"/>
      <c r="I51" s="245">
        <v>10000</v>
      </c>
      <c r="J51" s="245">
        <v>0</v>
      </c>
      <c r="K51" s="461">
        <v>0</v>
      </c>
      <c r="L51" s="288"/>
      <c r="M51" s="245">
        <v>0</v>
      </c>
      <c r="N51" s="461">
        <v>20000</v>
      </c>
      <c r="O51" s="288"/>
      <c r="P51" s="461">
        <v>0</v>
      </c>
      <c r="Q51" s="287"/>
      <c r="R51" s="288"/>
      <c r="S51" s="245">
        <v>0</v>
      </c>
      <c r="T51" s="245">
        <v>95000</v>
      </c>
      <c r="U51" s="245">
        <v>300000</v>
      </c>
      <c r="V51" s="245">
        <v>0</v>
      </c>
      <c r="W51" s="245">
        <v>0</v>
      </c>
      <c r="X51" s="245">
        <v>0</v>
      </c>
      <c r="Y51" s="245">
        <v>0</v>
      </c>
      <c r="Z51" s="245">
        <v>0</v>
      </c>
      <c r="AA51" s="245">
        <v>0</v>
      </c>
      <c r="AB51" s="245">
        <v>0</v>
      </c>
      <c r="AC51" s="245">
        <v>425000</v>
      </c>
    </row>
    <row r="52" spans="1:29" ht="14.25" x14ac:dyDescent="0.2">
      <c r="A52" s="459"/>
      <c r="B52" s="371"/>
      <c r="C52" s="372"/>
      <c r="D52" s="369" t="s">
        <v>164</v>
      </c>
      <c r="E52" s="287"/>
      <c r="F52" s="287"/>
      <c r="G52" s="287"/>
      <c r="H52" s="288"/>
      <c r="I52" s="245">
        <v>30000</v>
      </c>
      <c r="J52" s="245">
        <v>0</v>
      </c>
      <c r="K52" s="461">
        <v>10000</v>
      </c>
      <c r="L52" s="288"/>
      <c r="M52" s="245">
        <v>0</v>
      </c>
      <c r="N52" s="461">
        <v>0</v>
      </c>
      <c r="O52" s="288"/>
      <c r="P52" s="461">
        <v>0</v>
      </c>
      <c r="Q52" s="287"/>
      <c r="R52" s="288"/>
      <c r="S52" s="245">
        <v>0</v>
      </c>
      <c r="T52" s="245">
        <v>0</v>
      </c>
      <c r="U52" s="245">
        <v>30000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70000</v>
      </c>
    </row>
    <row r="53" spans="1:29" ht="14.25" x14ac:dyDescent="0.2">
      <c r="A53" s="459"/>
      <c r="B53" s="371"/>
      <c r="C53" s="372"/>
      <c r="D53" s="369" t="s">
        <v>285</v>
      </c>
      <c r="E53" s="287"/>
      <c r="F53" s="287"/>
      <c r="G53" s="287"/>
      <c r="H53" s="288"/>
      <c r="I53" s="245">
        <v>0</v>
      </c>
      <c r="J53" s="245">
        <v>15000</v>
      </c>
      <c r="K53" s="461">
        <v>0</v>
      </c>
      <c r="L53" s="288"/>
      <c r="M53" s="245">
        <v>0</v>
      </c>
      <c r="N53" s="461">
        <v>0</v>
      </c>
      <c r="O53" s="288"/>
      <c r="P53" s="461">
        <v>0</v>
      </c>
      <c r="Q53" s="287"/>
      <c r="R53" s="288"/>
      <c r="S53" s="245">
        <v>0</v>
      </c>
      <c r="T53" s="245">
        <v>0</v>
      </c>
      <c r="U53" s="245">
        <v>0</v>
      </c>
      <c r="V53" s="245">
        <v>0</v>
      </c>
      <c r="W53" s="245">
        <v>0</v>
      </c>
      <c r="X53" s="245">
        <v>0</v>
      </c>
      <c r="Y53" s="245">
        <v>0</v>
      </c>
      <c r="Z53" s="245">
        <v>0</v>
      </c>
      <c r="AA53" s="245">
        <v>0</v>
      </c>
      <c r="AB53" s="245">
        <v>0</v>
      </c>
      <c r="AC53" s="245">
        <v>15000</v>
      </c>
    </row>
    <row r="54" spans="1:29" ht="14.25" x14ac:dyDescent="0.2">
      <c r="A54" s="459"/>
      <c r="B54" s="371"/>
      <c r="C54" s="372"/>
      <c r="D54" s="369" t="s">
        <v>165</v>
      </c>
      <c r="E54" s="287"/>
      <c r="F54" s="287"/>
      <c r="G54" s="287"/>
      <c r="H54" s="288"/>
      <c r="I54" s="245">
        <v>0</v>
      </c>
      <c r="J54" s="245">
        <v>0</v>
      </c>
      <c r="K54" s="461">
        <v>0</v>
      </c>
      <c r="L54" s="288"/>
      <c r="M54" s="245">
        <v>2000</v>
      </c>
      <c r="N54" s="461">
        <v>0</v>
      </c>
      <c r="O54" s="288"/>
      <c r="P54" s="461">
        <v>0</v>
      </c>
      <c r="Q54" s="287"/>
      <c r="R54" s="288"/>
      <c r="S54" s="245">
        <v>40000</v>
      </c>
      <c r="T54" s="245">
        <v>0</v>
      </c>
      <c r="U54" s="245">
        <v>0</v>
      </c>
      <c r="V54" s="245">
        <v>0</v>
      </c>
      <c r="W54" s="245">
        <v>0</v>
      </c>
      <c r="X54" s="245">
        <v>0</v>
      </c>
      <c r="Y54" s="245">
        <v>0</v>
      </c>
      <c r="Z54" s="245">
        <v>0</v>
      </c>
      <c r="AA54" s="245">
        <v>0</v>
      </c>
      <c r="AB54" s="245">
        <v>0</v>
      </c>
      <c r="AC54" s="245">
        <v>42000</v>
      </c>
    </row>
    <row r="55" spans="1:29" ht="14.25" x14ac:dyDescent="0.2">
      <c r="A55" s="459"/>
      <c r="B55" s="371"/>
      <c r="C55" s="372"/>
      <c r="D55" s="369" t="s">
        <v>166</v>
      </c>
      <c r="E55" s="287"/>
      <c r="F55" s="287"/>
      <c r="G55" s="287"/>
      <c r="H55" s="288"/>
      <c r="I55" s="245">
        <v>0</v>
      </c>
      <c r="J55" s="245">
        <v>0</v>
      </c>
      <c r="K55" s="461">
        <v>0</v>
      </c>
      <c r="L55" s="288"/>
      <c r="M55" s="245">
        <v>0</v>
      </c>
      <c r="N55" s="461">
        <v>10000</v>
      </c>
      <c r="O55" s="288"/>
      <c r="P55" s="461">
        <v>0</v>
      </c>
      <c r="Q55" s="287"/>
      <c r="R55" s="288"/>
      <c r="S55" s="245">
        <v>0</v>
      </c>
      <c r="T55" s="245">
        <v>0</v>
      </c>
      <c r="U55" s="245">
        <v>0</v>
      </c>
      <c r="V55" s="245">
        <v>0</v>
      </c>
      <c r="W55" s="245">
        <v>0</v>
      </c>
      <c r="X55" s="245">
        <v>0</v>
      </c>
      <c r="Y55" s="245">
        <v>0</v>
      </c>
      <c r="Z55" s="245">
        <v>30000</v>
      </c>
      <c r="AA55" s="245">
        <v>0</v>
      </c>
      <c r="AB55" s="245">
        <v>0</v>
      </c>
      <c r="AC55" s="245">
        <v>40000</v>
      </c>
    </row>
    <row r="56" spans="1:29" ht="14.25" x14ac:dyDescent="0.2">
      <c r="A56" s="459"/>
      <c r="B56" s="371"/>
      <c r="C56" s="372"/>
      <c r="D56" s="369" t="s">
        <v>167</v>
      </c>
      <c r="E56" s="287"/>
      <c r="F56" s="287"/>
      <c r="G56" s="287"/>
      <c r="H56" s="288"/>
      <c r="I56" s="245">
        <v>10000</v>
      </c>
      <c r="J56" s="245">
        <v>0</v>
      </c>
      <c r="K56" s="461">
        <v>0</v>
      </c>
      <c r="L56" s="288"/>
      <c r="M56" s="245">
        <v>0</v>
      </c>
      <c r="N56" s="461">
        <v>0</v>
      </c>
      <c r="O56" s="288"/>
      <c r="P56" s="461">
        <v>0</v>
      </c>
      <c r="Q56" s="287"/>
      <c r="R56" s="288"/>
      <c r="S56" s="245">
        <v>0</v>
      </c>
      <c r="T56" s="245">
        <v>0</v>
      </c>
      <c r="U56" s="245">
        <v>0</v>
      </c>
      <c r="V56" s="245">
        <v>0</v>
      </c>
      <c r="W56" s="245">
        <v>0</v>
      </c>
      <c r="X56" s="245">
        <v>0</v>
      </c>
      <c r="Y56" s="245">
        <v>0</v>
      </c>
      <c r="Z56" s="245">
        <v>0</v>
      </c>
      <c r="AA56" s="245">
        <v>0</v>
      </c>
      <c r="AB56" s="245">
        <v>0</v>
      </c>
      <c r="AC56" s="245">
        <v>10000</v>
      </c>
    </row>
    <row r="57" spans="1:29" ht="14.25" x14ac:dyDescent="0.2">
      <c r="A57" s="459"/>
      <c r="B57" s="371"/>
      <c r="C57" s="372"/>
      <c r="D57" s="369" t="s">
        <v>431</v>
      </c>
      <c r="E57" s="287"/>
      <c r="F57" s="287"/>
      <c r="G57" s="287"/>
      <c r="H57" s="288"/>
      <c r="I57" s="245">
        <v>0</v>
      </c>
      <c r="J57" s="245">
        <v>0</v>
      </c>
      <c r="K57" s="461">
        <v>0</v>
      </c>
      <c r="L57" s="288"/>
      <c r="M57" s="245">
        <v>40000</v>
      </c>
      <c r="N57" s="461">
        <v>0</v>
      </c>
      <c r="O57" s="288"/>
      <c r="P57" s="461">
        <v>0</v>
      </c>
      <c r="Q57" s="287"/>
      <c r="R57" s="288"/>
      <c r="S57" s="245">
        <v>0</v>
      </c>
      <c r="T57" s="245">
        <v>0</v>
      </c>
      <c r="U57" s="245">
        <v>0</v>
      </c>
      <c r="V57" s="245">
        <v>0</v>
      </c>
      <c r="W57" s="245">
        <v>0</v>
      </c>
      <c r="X57" s="245">
        <v>0</v>
      </c>
      <c r="Y57" s="245">
        <v>0</v>
      </c>
      <c r="Z57" s="245">
        <v>0</v>
      </c>
      <c r="AA57" s="245">
        <v>0</v>
      </c>
      <c r="AB57" s="245">
        <v>0</v>
      </c>
      <c r="AC57" s="245">
        <v>40000</v>
      </c>
    </row>
    <row r="58" spans="1:29" ht="14.25" x14ac:dyDescent="0.2">
      <c r="A58" s="459"/>
      <c r="B58" s="371"/>
      <c r="C58" s="372"/>
      <c r="D58" s="369" t="s">
        <v>328</v>
      </c>
      <c r="E58" s="287"/>
      <c r="F58" s="287"/>
      <c r="G58" s="287"/>
      <c r="H58" s="288"/>
      <c r="I58" s="245">
        <v>0</v>
      </c>
      <c r="J58" s="245">
        <v>0</v>
      </c>
      <c r="K58" s="461">
        <v>0</v>
      </c>
      <c r="L58" s="288"/>
      <c r="M58" s="245">
        <v>0</v>
      </c>
      <c r="N58" s="461">
        <v>0</v>
      </c>
      <c r="O58" s="288"/>
      <c r="P58" s="461">
        <v>0</v>
      </c>
      <c r="Q58" s="287"/>
      <c r="R58" s="288"/>
      <c r="S58" s="245">
        <v>0</v>
      </c>
      <c r="T58" s="245">
        <v>0</v>
      </c>
      <c r="U58" s="245">
        <v>0</v>
      </c>
      <c r="V58" s="245">
        <v>0</v>
      </c>
      <c r="W58" s="245">
        <v>0</v>
      </c>
      <c r="X58" s="245">
        <v>70000</v>
      </c>
      <c r="Y58" s="245">
        <v>0</v>
      </c>
      <c r="Z58" s="245">
        <v>0</v>
      </c>
      <c r="AA58" s="245">
        <v>0</v>
      </c>
      <c r="AB58" s="245">
        <v>0</v>
      </c>
      <c r="AC58" s="245">
        <v>70000</v>
      </c>
    </row>
    <row r="59" spans="1:29" ht="14.25" x14ac:dyDescent="0.2">
      <c r="A59" s="459"/>
      <c r="B59" s="371"/>
      <c r="C59" s="372"/>
      <c r="D59" s="369" t="s">
        <v>168</v>
      </c>
      <c r="E59" s="287"/>
      <c r="F59" s="287"/>
      <c r="G59" s="287"/>
      <c r="H59" s="288"/>
      <c r="I59" s="245">
        <v>60000</v>
      </c>
      <c r="J59" s="245">
        <v>50000</v>
      </c>
      <c r="K59" s="461">
        <v>0</v>
      </c>
      <c r="L59" s="288"/>
      <c r="M59" s="245">
        <v>0</v>
      </c>
      <c r="N59" s="461">
        <v>60000</v>
      </c>
      <c r="O59" s="288"/>
      <c r="P59" s="461">
        <v>0</v>
      </c>
      <c r="Q59" s="287"/>
      <c r="R59" s="288"/>
      <c r="S59" s="245">
        <v>0</v>
      </c>
      <c r="T59" s="245">
        <v>0</v>
      </c>
      <c r="U59" s="245">
        <v>25000</v>
      </c>
      <c r="V59" s="245">
        <v>0</v>
      </c>
      <c r="W59" s="245">
        <v>0</v>
      </c>
      <c r="X59" s="245">
        <v>0</v>
      </c>
      <c r="Y59" s="245">
        <v>0</v>
      </c>
      <c r="Z59" s="245">
        <v>0</v>
      </c>
      <c r="AA59" s="245">
        <v>0</v>
      </c>
      <c r="AB59" s="245">
        <v>0</v>
      </c>
      <c r="AC59" s="245">
        <v>195000</v>
      </c>
    </row>
    <row r="60" spans="1:29" ht="14.25" x14ac:dyDescent="0.2">
      <c r="A60" s="459"/>
      <c r="B60" s="371"/>
      <c r="C60" s="372"/>
      <c r="D60" s="369" t="s">
        <v>169</v>
      </c>
      <c r="E60" s="287"/>
      <c r="F60" s="287"/>
      <c r="G60" s="287"/>
      <c r="H60" s="288"/>
      <c r="I60" s="245">
        <v>0</v>
      </c>
      <c r="J60" s="245">
        <v>0</v>
      </c>
      <c r="K60" s="461">
        <v>0</v>
      </c>
      <c r="L60" s="288"/>
      <c r="M60" s="245">
        <v>20000</v>
      </c>
      <c r="N60" s="461">
        <v>0</v>
      </c>
      <c r="O60" s="288"/>
      <c r="P60" s="461">
        <v>0</v>
      </c>
      <c r="Q60" s="287"/>
      <c r="R60" s="288"/>
      <c r="S60" s="245">
        <v>0</v>
      </c>
      <c r="T60" s="245">
        <v>0</v>
      </c>
      <c r="U60" s="245">
        <v>0</v>
      </c>
      <c r="V60" s="245">
        <v>0</v>
      </c>
      <c r="W60" s="245">
        <v>0</v>
      </c>
      <c r="X60" s="245">
        <v>0</v>
      </c>
      <c r="Y60" s="245">
        <v>0</v>
      </c>
      <c r="Z60" s="245">
        <v>0</v>
      </c>
      <c r="AA60" s="245">
        <v>200000</v>
      </c>
      <c r="AB60" s="245">
        <v>0</v>
      </c>
      <c r="AC60" s="245">
        <v>220000</v>
      </c>
    </row>
    <row r="61" spans="1:29" ht="14.25" x14ac:dyDescent="0.2">
      <c r="A61" s="459"/>
      <c r="B61" s="366"/>
      <c r="C61" s="307"/>
      <c r="D61" s="462" t="s">
        <v>276</v>
      </c>
      <c r="E61" s="287"/>
      <c r="F61" s="287"/>
      <c r="G61" s="287"/>
      <c r="H61" s="288"/>
      <c r="I61" s="243">
        <v>261000</v>
      </c>
      <c r="J61" s="243">
        <v>129500</v>
      </c>
      <c r="K61" s="463">
        <v>25000</v>
      </c>
      <c r="L61" s="288"/>
      <c r="M61" s="243">
        <v>62000</v>
      </c>
      <c r="N61" s="463">
        <v>220000</v>
      </c>
      <c r="O61" s="288"/>
      <c r="P61" s="463">
        <v>1031694.4</v>
      </c>
      <c r="Q61" s="287"/>
      <c r="R61" s="288"/>
      <c r="S61" s="243">
        <v>40000</v>
      </c>
      <c r="T61" s="243">
        <v>95000</v>
      </c>
      <c r="U61" s="243">
        <v>435000</v>
      </c>
      <c r="V61" s="243">
        <v>0</v>
      </c>
      <c r="W61" s="243">
        <v>0</v>
      </c>
      <c r="X61" s="243">
        <v>70000</v>
      </c>
      <c r="Y61" s="243">
        <v>0</v>
      </c>
      <c r="Z61" s="243">
        <v>30000</v>
      </c>
      <c r="AA61" s="243">
        <v>200000</v>
      </c>
      <c r="AB61" s="243">
        <v>0</v>
      </c>
      <c r="AC61" s="243">
        <v>2599194.4</v>
      </c>
    </row>
    <row r="62" spans="1:29" ht="14.25" x14ac:dyDescent="0.2">
      <c r="A62" s="460"/>
      <c r="B62" s="464" t="s">
        <v>277</v>
      </c>
      <c r="C62" s="287"/>
      <c r="D62" s="287"/>
      <c r="E62" s="287"/>
      <c r="F62" s="287"/>
      <c r="G62" s="287"/>
      <c r="H62" s="288"/>
      <c r="I62" s="244">
        <v>261000</v>
      </c>
      <c r="J62" s="244">
        <v>129500</v>
      </c>
      <c r="K62" s="456">
        <v>25000</v>
      </c>
      <c r="L62" s="288"/>
      <c r="M62" s="244">
        <v>62000</v>
      </c>
      <c r="N62" s="456">
        <v>220000</v>
      </c>
      <c r="O62" s="288"/>
      <c r="P62" s="456">
        <v>1031694.4</v>
      </c>
      <c r="Q62" s="287"/>
      <c r="R62" s="288"/>
      <c r="S62" s="244">
        <v>40000</v>
      </c>
      <c r="T62" s="244">
        <v>95000</v>
      </c>
      <c r="U62" s="244">
        <v>435000</v>
      </c>
      <c r="V62" s="244">
        <v>0</v>
      </c>
      <c r="W62" s="244">
        <v>0</v>
      </c>
      <c r="X62" s="244">
        <v>70000</v>
      </c>
      <c r="Y62" s="244">
        <v>0</v>
      </c>
      <c r="Z62" s="244">
        <v>30000</v>
      </c>
      <c r="AA62" s="244">
        <v>200000</v>
      </c>
      <c r="AB62" s="244">
        <v>0</v>
      </c>
      <c r="AC62" s="244">
        <v>2599194.4</v>
      </c>
    </row>
    <row r="63" spans="1:29" ht="14.25" x14ac:dyDescent="0.2">
      <c r="A63" s="369" t="s">
        <v>6</v>
      </c>
      <c r="B63" s="369" t="s">
        <v>273</v>
      </c>
      <c r="C63" s="304"/>
      <c r="D63" s="369" t="s">
        <v>144</v>
      </c>
      <c r="E63" s="287"/>
      <c r="F63" s="287"/>
      <c r="G63" s="287"/>
      <c r="H63" s="288"/>
      <c r="I63" s="245">
        <v>168001.54</v>
      </c>
      <c r="J63" s="245">
        <v>0</v>
      </c>
      <c r="K63" s="461">
        <v>0</v>
      </c>
      <c r="L63" s="288"/>
      <c r="M63" s="245">
        <v>0</v>
      </c>
      <c r="N63" s="461">
        <v>12541.52</v>
      </c>
      <c r="O63" s="288"/>
      <c r="P63" s="461">
        <v>0</v>
      </c>
      <c r="Q63" s="287"/>
      <c r="R63" s="288"/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751067</v>
      </c>
      <c r="AB63" s="245">
        <v>0</v>
      </c>
      <c r="AC63" s="245">
        <v>931610.06</v>
      </c>
    </row>
    <row r="64" spans="1:29" ht="14.25" x14ac:dyDescent="0.2">
      <c r="A64" s="459"/>
      <c r="B64" s="371"/>
      <c r="C64" s="372"/>
      <c r="D64" s="369" t="s">
        <v>145</v>
      </c>
      <c r="E64" s="287"/>
      <c r="F64" s="287"/>
      <c r="G64" s="287"/>
      <c r="H64" s="288"/>
      <c r="I64" s="245">
        <v>14723.94</v>
      </c>
      <c r="J64" s="245">
        <v>0</v>
      </c>
      <c r="K64" s="461">
        <v>0</v>
      </c>
      <c r="L64" s="288"/>
      <c r="M64" s="245">
        <v>5000</v>
      </c>
      <c r="N64" s="461">
        <v>0</v>
      </c>
      <c r="O64" s="288"/>
      <c r="P64" s="461">
        <v>0</v>
      </c>
      <c r="Q64" s="287"/>
      <c r="R64" s="288"/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19723.939999999999</v>
      </c>
    </row>
    <row r="65" spans="1:29" ht="14.25" x14ac:dyDescent="0.2">
      <c r="A65" s="459"/>
      <c r="B65" s="371"/>
      <c r="C65" s="372"/>
      <c r="D65" s="369" t="s">
        <v>146</v>
      </c>
      <c r="E65" s="287"/>
      <c r="F65" s="287"/>
      <c r="G65" s="287"/>
      <c r="H65" s="288"/>
      <c r="I65" s="245">
        <v>10000</v>
      </c>
      <c r="J65" s="245">
        <v>15000</v>
      </c>
      <c r="K65" s="461">
        <v>0</v>
      </c>
      <c r="L65" s="288"/>
      <c r="M65" s="245">
        <v>0</v>
      </c>
      <c r="N65" s="461">
        <v>10000</v>
      </c>
      <c r="O65" s="288"/>
      <c r="P65" s="461">
        <v>0</v>
      </c>
      <c r="Q65" s="287"/>
      <c r="R65" s="288"/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35000</v>
      </c>
    </row>
    <row r="66" spans="1:29" ht="14.25" x14ac:dyDescent="0.2">
      <c r="A66" s="459"/>
      <c r="B66" s="371"/>
      <c r="C66" s="372"/>
      <c r="D66" s="369" t="s">
        <v>170</v>
      </c>
      <c r="E66" s="287"/>
      <c r="F66" s="287"/>
      <c r="G66" s="287"/>
      <c r="H66" s="288"/>
      <c r="I66" s="245">
        <v>56790</v>
      </c>
      <c r="J66" s="245">
        <v>0</v>
      </c>
      <c r="K66" s="461">
        <v>0</v>
      </c>
      <c r="L66" s="288"/>
      <c r="M66" s="245">
        <v>0</v>
      </c>
      <c r="N66" s="461">
        <v>0</v>
      </c>
      <c r="O66" s="288"/>
      <c r="P66" s="461">
        <v>0</v>
      </c>
      <c r="Q66" s="287"/>
      <c r="R66" s="288"/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56790</v>
      </c>
    </row>
    <row r="67" spans="1:29" ht="14.25" x14ac:dyDescent="0.2">
      <c r="A67" s="459"/>
      <c r="B67" s="366"/>
      <c r="C67" s="307"/>
      <c r="D67" s="462" t="s">
        <v>276</v>
      </c>
      <c r="E67" s="287"/>
      <c r="F67" s="287"/>
      <c r="G67" s="287"/>
      <c r="H67" s="288"/>
      <c r="I67" s="243">
        <v>249515.48</v>
      </c>
      <c r="J67" s="243">
        <v>15000</v>
      </c>
      <c r="K67" s="463">
        <v>0</v>
      </c>
      <c r="L67" s="288"/>
      <c r="M67" s="243">
        <v>5000</v>
      </c>
      <c r="N67" s="463">
        <v>22541.52</v>
      </c>
      <c r="O67" s="288"/>
      <c r="P67" s="463">
        <v>0</v>
      </c>
      <c r="Q67" s="287"/>
      <c r="R67" s="288"/>
      <c r="S67" s="243">
        <v>0</v>
      </c>
      <c r="T67" s="243">
        <v>0</v>
      </c>
      <c r="U67" s="243">
        <v>0</v>
      </c>
      <c r="V67" s="243">
        <v>0</v>
      </c>
      <c r="W67" s="243">
        <v>0</v>
      </c>
      <c r="X67" s="243">
        <v>0</v>
      </c>
      <c r="Y67" s="243">
        <v>0</v>
      </c>
      <c r="Z67" s="243">
        <v>0</v>
      </c>
      <c r="AA67" s="243">
        <v>751067</v>
      </c>
      <c r="AB67" s="243">
        <v>0</v>
      </c>
      <c r="AC67" s="243">
        <v>1043124</v>
      </c>
    </row>
    <row r="68" spans="1:29" ht="14.25" x14ac:dyDescent="0.2">
      <c r="A68" s="460"/>
      <c r="B68" s="464" t="s">
        <v>277</v>
      </c>
      <c r="C68" s="287"/>
      <c r="D68" s="287"/>
      <c r="E68" s="287"/>
      <c r="F68" s="287"/>
      <c r="G68" s="287"/>
      <c r="H68" s="288"/>
      <c r="I68" s="244">
        <v>249515.48</v>
      </c>
      <c r="J68" s="244">
        <v>15000</v>
      </c>
      <c r="K68" s="456">
        <v>0</v>
      </c>
      <c r="L68" s="288"/>
      <c r="M68" s="244">
        <v>5000</v>
      </c>
      <c r="N68" s="456">
        <v>22541.52</v>
      </c>
      <c r="O68" s="288"/>
      <c r="P68" s="456">
        <v>0</v>
      </c>
      <c r="Q68" s="287"/>
      <c r="R68" s="288"/>
      <c r="S68" s="244">
        <v>0</v>
      </c>
      <c r="T68" s="244">
        <v>0</v>
      </c>
      <c r="U68" s="244">
        <v>0</v>
      </c>
      <c r="V68" s="244">
        <v>0</v>
      </c>
      <c r="W68" s="244">
        <v>0</v>
      </c>
      <c r="X68" s="244">
        <v>0</v>
      </c>
      <c r="Y68" s="244">
        <v>0</v>
      </c>
      <c r="Z68" s="244">
        <v>0</v>
      </c>
      <c r="AA68" s="244">
        <v>751067</v>
      </c>
      <c r="AB68" s="244">
        <v>0</v>
      </c>
      <c r="AC68" s="244">
        <v>1043124</v>
      </c>
    </row>
    <row r="69" spans="1:29" ht="14.25" x14ac:dyDescent="0.2">
      <c r="A69" s="369" t="s">
        <v>8</v>
      </c>
      <c r="B69" s="369" t="s">
        <v>273</v>
      </c>
      <c r="C69" s="304"/>
      <c r="D69" s="369" t="s">
        <v>147</v>
      </c>
      <c r="E69" s="287"/>
      <c r="F69" s="287"/>
      <c r="G69" s="287"/>
      <c r="H69" s="288"/>
      <c r="I69" s="245">
        <v>96500</v>
      </c>
      <c r="J69" s="245">
        <v>22000</v>
      </c>
      <c r="K69" s="461">
        <v>0</v>
      </c>
      <c r="L69" s="288"/>
      <c r="M69" s="245">
        <v>0</v>
      </c>
      <c r="N69" s="461">
        <v>0</v>
      </c>
      <c r="O69" s="288"/>
      <c r="P69" s="461">
        <v>58000</v>
      </c>
      <c r="Q69" s="287"/>
      <c r="R69" s="288"/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176500</v>
      </c>
    </row>
    <row r="70" spans="1:29" ht="14.25" x14ac:dyDescent="0.2">
      <c r="A70" s="459"/>
      <c r="B70" s="371"/>
      <c r="C70" s="372"/>
      <c r="D70" s="369" t="s">
        <v>211</v>
      </c>
      <c r="E70" s="287"/>
      <c r="F70" s="287"/>
      <c r="G70" s="287"/>
      <c r="H70" s="288"/>
      <c r="I70" s="245">
        <v>51000</v>
      </c>
      <c r="J70" s="245">
        <v>0</v>
      </c>
      <c r="K70" s="461">
        <v>0</v>
      </c>
      <c r="L70" s="288"/>
      <c r="M70" s="245">
        <v>0</v>
      </c>
      <c r="N70" s="461">
        <v>0</v>
      </c>
      <c r="O70" s="288"/>
      <c r="P70" s="461">
        <v>0</v>
      </c>
      <c r="Q70" s="287"/>
      <c r="R70" s="288"/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51000</v>
      </c>
    </row>
    <row r="71" spans="1:29" ht="14.25" x14ac:dyDescent="0.2">
      <c r="A71" s="459"/>
      <c r="B71" s="371"/>
      <c r="C71" s="372"/>
      <c r="D71" s="369" t="s">
        <v>212</v>
      </c>
      <c r="E71" s="287"/>
      <c r="F71" s="287"/>
      <c r="G71" s="287"/>
      <c r="H71" s="288"/>
      <c r="I71" s="245">
        <v>18000</v>
      </c>
      <c r="J71" s="245">
        <v>0</v>
      </c>
      <c r="K71" s="461">
        <v>0</v>
      </c>
      <c r="L71" s="288"/>
      <c r="M71" s="245">
        <v>0</v>
      </c>
      <c r="N71" s="461">
        <v>0</v>
      </c>
      <c r="O71" s="288"/>
      <c r="P71" s="461">
        <v>0</v>
      </c>
      <c r="Q71" s="287"/>
      <c r="R71" s="288"/>
      <c r="S71" s="245">
        <v>0</v>
      </c>
      <c r="T71" s="245">
        <v>0</v>
      </c>
      <c r="U71" s="245">
        <v>111000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129000</v>
      </c>
    </row>
    <row r="72" spans="1:29" ht="14.25" x14ac:dyDescent="0.2">
      <c r="A72" s="459"/>
      <c r="B72" s="371"/>
      <c r="C72" s="372"/>
      <c r="D72" s="369" t="s">
        <v>329</v>
      </c>
      <c r="E72" s="287"/>
      <c r="F72" s="287"/>
      <c r="G72" s="287"/>
      <c r="H72" s="288"/>
      <c r="I72" s="245">
        <v>276150</v>
      </c>
      <c r="J72" s="245">
        <v>0</v>
      </c>
      <c r="K72" s="461">
        <v>0</v>
      </c>
      <c r="L72" s="288"/>
      <c r="M72" s="245">
        <v>0</v>
      </c>
      <c r="N72" s="461">
        <v>0</v>
      </c>
      <c r="O72" s="288"/>
      <c r="P72" s="461">
        <v>0</v>
      </c>
      <c r="Q72" s="287"/>
      <c r="R72" s="288"/>
      <c r="S72" s="245">
        <v>0</v>
      </c>
      <c r="T72" s="245">
        <v>0</v>
      </c>
      <c r="U72" s="245">
        <v>27500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303650</v>
      </c>
    </row>
    <row r="73" spans="1:29" ht="14.25" x14ac:dyDescent="0.2">
      <c r="A73" s="459"/>
      <c r="B73" s="371"/>
      <c r="C73" s="372"/>
      <c r="D73" s="369" t="s">
        <v>213</v>
      </c>
      <c r="E73" s="287"/>
      <c r="F73" s="287"/>
      <c r="G73" s="287"/>
      <c r="H73" s="288"/>
      <c r="I73" s="245">
        <v>99000</v>
      </c>
      <c r="J73" s="245">
        <v>0</v>
      </c>
      <c r="K73" s="461">
        <v>0</v>
      </c>
      <c r="L73" s="288"/>
      <c r="M73" s="245">
        <v>0</v>
      </c>
      <c r="N73" s="461">
        <v>0</v>
      </c>
      <c r="O73" s="288"/>
      <c r="P73" s="461">
        <v>0</v>
      </c>
      <c r="Q73" s="287"/>
      <c r="R73" s="288"/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99000</v>
      </c>
    </row>
    <row r="74" spans="1:29" ht="14.25" x14ac:dyDescent="0.2">
      <c r="A74" s="459"/>
      <c r="B74" s="371"/>
      <c r="C74" s="372"/>
      <c r="D74" s="369" t="s">
        <v>524</v>
      </c>
      <c r="E74" s="287"/>
      <c r="F74" s="287"/>
      <c r="G74" s="287"/>
      <c r="H74" s="288"/>
      <c r="I74" s="245">
        <v>16500</v>
      </c>
      <c r="J74" s="245">
        <v>0</v>
      </c>
      <c r="K74" s="461">
        <v>0</v>
      </c>
      <c r="L74" s="288"/>
      <c r="M74" s="245">
        <v>0</v>
      </c>
      <c r="N74" s="461">
        <v>0</v>
      </c>
      <c r="O74" s="288"/>
      <c r="P74" s="461">
        <v>0</v>
      </c>
      <c r="Q74" s="287"/>
      <c r="R74" s="288"/>
      <c r="S74" s="245">
        <v>0</v>
      </c>
      <c r="T74" s="245">
        <v>0</v>
      </c>
      <c r="U74" s="245">
        <v>40000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56500</v>
      </c>
    </row>
    <row r="75" spans="1:29" ht="14.25" x14ac:dyDescent="0.2">
      <c r="A75" s="459"/>
      <c r="B75" s="371"/>
      <c r="C75" s="372"/>
      <c r="D75" s="369" t="s">
        <v>330</v>
      </c>
      <c r="E75" s="287"/>
      <c r="F75" s="287"/>
      <c r="G75" s="287"/>
      <c r="H75" s="288"/>
      <c r="I75" s="245">
        <v>49800</v>
      </c>
      <c r="J75" s="245">
        <v>49800</v>
      </c>
      <c r="K75" s="461">
        <v>0</v>
      </c>
      <c r="L75" s="288"/>
      <c r="M75" s="245">
        <v>0</v>
      </c>
      <c r="N75" s="461">
        <v>22000</v>
      </c>
      <c r="O75" s="288"/>
      <c r="P75" s="461">
        <v>0</v>
      </c>
      <c r="Q75" s="287"/>
      <c r="R75" s="288"/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121600</v>
      </c>
    </row>
    <row r="76" spans="1:29" ht="14.25" x14ac:dyDescent="0.2">
      <c r="A76" s="459"/>
      <c r="B76" s="371"/>
      <c r="C76" s="372"/>
      <c r="D76" s="369" t="s">
        <v>331</v>
      </c>
      <c r="E76" s="287"/>
      <c r="F76" s="287"/>
      <c r="G76" s="287"/>
      <c r="H76" s="288"/>
      <c r="I76" s="245">
        <v>0</v>
      </c>
      <c r="J76" s="245">
        <v>0</v>
      </c>
      <c r="K76" s="461">
        <v>0</v>
      </c>
      <c r="L76" s="288"/>
      <c r="M76" s="245">
        <v>0</v>
      </c>
      <c r="N76" s="461">
        <v>0</v>
      </c>
      <c r="O76" s="288"/>
      <c r="P76" s="461">
        <v>120000</v>
      </c>
      <c r="Q76" s="287"/>
      <c r="R76" s="288"/>
      <c r="S76" s="245">
        <v>0</v>
      </c>
      <c r="T76" s="245">
        <v>0</v>
      </c>
      <c r="U76" s="245">
        <v>0</v>
      </c>
      <c r="V76" s="245">
        <v>0</v>
      </c>
      <c r="W76" s="245">
        <v>0</v>
      </c>
      <c r="X76" s="245">
        <v>0</v>
      </c>
      <c r="Y76" s="245">
        <v>0</v>
      </c>
      <c r="Z76" s="245">
        <v>0</v>
      </c>
      <c r="AA76" s="245">
        <v>0</v>
      </c>
      <c r="AB76" s="245">
        <v>0</v>
      </c>
      <c r="AC76" s="245">
        <v>120000</v>
      </c>
    </row>
    <row r="77" spans="1:29" ht="14.25" x14ac:dyDescent="0.2">
      <c r="A77" s="459"/>
      <c r="B77" s="371"/>
      <c r="C77" s="372"/>
      <c r="D77" s="369" t="s">
        <v>171</v>
      </c>
      <c r="E77" s="287"/>
      <c r="F77" s="287"/>
      <c r="G77" s="287"/>
      <c r="H77" s="288"/>
      <c r="I77" s="245">
        <v>34573.269999999997</v>
      </c>
      <c r="J77" s="245">
        <v>20000</v>
      </c>
      <c r="K77" s="461">
        <v>40000</v>
      </c>
      <c r="L77" s="288"/>
      <c r="M77" s="245">
        <v>0</v>
      </c>
      <c r="N77" s="461">
        <v>0</v>
      </c>
      <c r="O77" s="288"/>
      <c r="P77" s="461">
        <v>0</v>
      </c>
      <c r="Q77" s="287"/>
      <c r="R77" s="288"/>
      <c r="S77" s="245">
        <v>0</v>
      </c>
      <c r="T77" s="245">
        <v>0</v>
      </c>
      <c r="U77" s="245">
        <v>30000</v>
      </c>
      <c r="V77" s="245">
        <v>0</v>
      </c>
      <c r="W77" s="245">
        <v>0</v>
      </c>
      <c r="X77" s="245">
        <v>0</v>
      </c>
      <c r="Y77" s="245">
        <v>0</v>
      </c>
      <c r="Z77" s="245">
        <v>0</v>
      </c>
      <c r="AA77" s="245">
        <v>100000</v>
      </c>
      <c r="AB77" s="245">
        <v>0</v>
      </c>
      <c r="AC77" s="245">
        <v>224573.27</v>
      </c>
    </row>
    <row r="78" spans="1:29" ht="14.25" x14ac:dyDescent="0.2">
      <c r="A78" s="459"/>
      <c r="B78" s="366"/>
      <c r="C78" s="307"/>
      <c r="D78" s="462" t="s">
        <v>276</v>
      </c>
      <c r="E78" s="287"/>
      <c r="F78" s="287"/>
      <c r="G78" s="287"/>
      <c r="H78" s="288"/>
      <c r="I78" s="243">
        <v>641523.27</v>
      </c>
      <c r="J78" s="243">
        <v>91800</v>
      </c>
      <c r="K78" s="463">
        <v>40000</v>
      </c>
      <c r="L78" s="288"/>
      <c r="M78" s="243">
        <v>0</v>
      </c>
      <c r="N78" s="463">
        <v>22000</v>
      </c>
      <c r="O78" s="288"/>
      <c r="P78" s="463">
        <v>178000</v>
      </c>
      <c r="Q78" s="287"/>
      <c r="R78" s="288"/>
      <c r="S78" s="243">
        <v>0</v>
      </c>
      <c r="T78" s="243">
        <v>0</v>
      </c>
      <c r="U78" s="243">
        <v>208500</v>
      </c>
      <c r="V78" s="243">
        <v>0</v>
      </c>
      <c r="W78" s="243">
        <v>0</v>
      </c>
      <c r="X78" s="243">
        <v>0</v>
      </c>
      <c r="Y78" s="243">
        <v>0</v>
      </c>
      <c r="Z78" s="243">
        <v>0</v>
      </c>
      <c r="AA78" s="243">
        <v>100000</v>
      </c>
      <c r="AB78" s="243">
        <v>0</v>
      </c>
      <c r="AC78" s="243">
        <v>1281823.27</v>
      </c>
    </row>
    <row r="79" spans="1:29" ht="14.25" x14ac:dyDescent="0.2">
      <c r="A79" s="460"/>
      <c r="B79" s="464" t="s">
        <v>277</v>
      </c>
      <c r="C79" s="287"/>
      <c r="D79" s="287"/>
      <c r="E79" s="287"/>
      <c r="F79" s="287"/>
      <c r="G79" s="287"/>
      <c r="H79" s="288"/>
      <c r="I79" s="244">
        <v>641523.27</v>
      </c>
      <c r="J79" s="244">
        <v>91800</v>
      </c>
      <c r="K79" s="456">
        <v>40000</v>
      </c>
      <c r="L79" s="288"/>
      <c r="M79" s="244">
        <v>0</v>
      </c>
      <c r="N79" s="456">
        <v>22000</v>
      </c>
      <c r="O79" s="288"/>
      <c r="P79" s="456">
        <v>178000</v>
      </c>
      <c r="Q79" s="287"/>
      <c r="R79" s="288"/>
      <c r="S79" s="244">
        <v>0</v>
      </c>
      <c r="T79" s="244">
        <v>0</v>
      </c>
      <c r="U79" s="244">
        <v>208500</v>
      </c>
      <c r="V79" s="244">
        <v>0</v>
      </c>
      <c r="W79" s="244">
        <v>0</v>
      </c>
      <c r="X79" s="244">
        <v>0</v>
      </c>
      <c r="Y79" s="244">
        <v>0</v>
      </c>
      <c r="Z79" s="244">
        <v>0</v>
      </c>
      <c r="AA79" s="244">
        <v>100000</v>
      </c>
      <c r="AB79" s="244">
        <v>0</v>
      </c>
      <c r="AC79" s="244">
        <v>1281823.27</v>
      </c>
    </row>
    <row r="80" spans="1:29" ht="14.25" x14ac:dyDescent="0.2">
      <c r="A80" s="369" t="s">
        <v>31</v>
      </c>
      <c r="B80" s="369" t="s">
        <v>273</v>
      </c>
      <c r="C80" s="304"/>
      <c r="D80" s="369" t="s">
        <v>332</v>
      </c>
      <c r="E80" s="287"/>
      <c r="F80" s="287"/>
      <c r="G80" s="287"/>
      <c r="H80" s="288"/>
      <c r="I80" s="245">
        <v>0</v>
      </c>
      <c r="J80" s="245">
        <v>0</v>
      </c>
      <c r="K80" s="461">
        <v>0</v>
      </c>
      <c r="L80" s="288"/>
      <c r="M80" s="245">
        <v>0</v>
      </c>
      <c r="N80" s="461">
        <v>0</v>
      </c>
      <c r="O80" s="288"/>
      <c r="P80" s="461">
        <v>255500</v>
      </c>
      <c r="Q80" s="287"/>
      <c r="R80" s="288"/>
      <c r="S80" s="245">
        <v>0</v>
      </c>
      <c r="T80" s="245">
        <v>0</v>
      </c>
      <c r="U80" s="245">
        <v>0</v>
      </c>
      <c r="V80" s="245">
        <v>0</v>
      </c>
      <c r="W80" s="245">
        <v>0</v>
      </c>
      <c r="X80" s="245">
        <v>0</v>
      </c>
      <c r="Y80" s="245">
        <v>0</v>
      </c>
      <c r="Z80" s="245">
        <v>0</v>
      </c>
      <c r="AA80" s="245">
        <v>0</v>
      </c>
      <c r="AB80" s="245">
        <v>0</v>
      </c>
      <c r="AC80" s="245">
        <v>255500</v>
      </c>
    </row>
    <row r="81" spans="1:29" ht="14.25" x14ac:dyDescent="0.2">
      <c r="A81" s="459"/>
      <c r="B81" s="371"/>
      <c r="C81" s="372"/>
      <c r="D81" s="369" t="s">
        <v>148</v>
      </c>
      <c r="E81" s="287"/>
      <c r="F81" s="287"/>
      <c r="G81" s="287"/>
      <c r="H81" s="288"/>
      <c r="I81" s="245">
        <v>0</v>
      </c>
      <c r="J81" s="245">
        <v>0</v>
      </c>
      <c r="K81" s="461">
        <v>0</v>
      </c>
      <c r="L81" s="288"/>
      <c r="M81" s="245">
        <v>0</v>
      </c>
      <c r="N81" s="461">
        <v>0</v>
      </c>
      <c r="O81" s="288"/>
      <c r="P81" s="461">
        <v>0</v>
      </c>
      <c r="Q81" s="287"/>
      <c r="R81" s="288"/>
      <c r="S81" s="245">
        <v>0</v>
      </c>
      <c r="T81" s="245">
        <v>0</v>
      </c>
      <c r="U81" s="245">
        <v>0</v>
      </c>
      <c r="V81" s="245">
        <v>4457000</v>
      </c>
      <c r="W81" s="245">
        <v>0</v>
      </c>
      <c r="X81" s="245">
        <v>0</v>
      </c>
      <c r="Y81" s="245">
        <v>0</v>
      </c>
      <c r="Z81" s="245">
        <v>0</v>
      </c>
      <c r="AA81" s="245">
        <v>0</v>
      </c>
      <c r="AB81" s="245">
        <v>0</v>
      </c>
      <c r="AC81" s="245">
        <v>4457000</v>
      </c>
    </row>
    <row r="82" spans="1:29" ht="14.25" x14ac:dyDescent="0.2">
      <c r="A82" s="459"/>
      <c r="B82" s="371"/>
      <c r="C82" s="372"/>
      <c r="D82" s="369" t="s">
        <v>172</v>
      </c>
      <c r="E82" s="287"/>
      <c r="F82" s="287"/>
      <c r="G82" s="287"/>
      <c r="H82" s="288"/>
      <c r="I82" s="245">
        <v>494000</v>
      </c>
      <c r="J82" s="245">
        <v>0</v>
      </c>
      <c r="K82" s="461">
        <v>0</v>
      </c>
      <c r="L82" s="288"/>
      <c r="M82" s="245">
        <v>0</v>
      </c>
      <c r="N82" s="461">
        <v>0</v>
      </c>
      <c r="O82" s="288"/>
      <c r="P82" s="461">
        <v>150000</v>
      </c>
      <c r="Q82" s="287"/>
      <c r="R82" s="288"/>
      <c r="S82" s="245">
        <v>0</v>
      </c>
      <c r="T82" s="245">
        <v>0</v>
      </c>
      <c r="U82" s="245">
        <v>0</v>
      </c>
      <c r="V82" s="245">
        <v>600000</v>
      </c>
      <c r="W82" s="245">
        <v>0</v>
      </c>
      <c r="X82" s="245">
        <v>0</v>
      </c>
      <c r="Y82" s="245">
        <v>0</v>
      </c>
      <c r="Z82" s="245">
        <v>0</v>
      </c>
      <c r="AA82" s="245">
        <v>0</v>
      </c>
      <c r="AB82" s="245">
        <v>0</v>
      </c>
      <c r="AC82" s="245">
        <v>1244000</v>
      </c>
    </row>
    <row r="83" spans="1:29" ht="14.25" x14ac:dyDescent="0.2">
      <c r="A83" s="459"/>
      <c r="B83" s="366"/>
      <c r="C83" s="307"/>
      <c r="D83" s="462" t="s">
        <v>276</v>
      </c>
      <c r="E83" s="287"/>
      <c r="F83" s="287"/>
      <c r="G83" s="287"/>
      <c r="H83" s="288"/>
      <c r="I83" s="243">
        <v>494000</v>
      </c>
      <c r="J83" s="243">
        <v>0</v>
      </c>
      <c r="K83" s="463">
        <v>0</v>
      </c>
      <c r="L83" s="288"/>
      <c r="M83" s="243">
        <v>0</v>
      </c>
      <c r="N83" s="463">
        <v>0</v>
      </c>
      <c r="O83" s="288"/>
      <c r="P83" s="463">
        <v>405500</v>
      </c>
      <c r="Q83" s="287"/>
      <c r="R83" s="288"/>
      <c r="S83" s="243">
        <v>0</v>
      </c>
      <c r="T83" s="243">
        <v>0</v>
      </c>
      <c r="U83" s="243">
        <v>0</v>
      </c>
      <c r="V83" s="243">
        <v>5057000</v>
      </c>
      <c r="W83" s="243">
        <v>0</v>
      </c>
      <c r="X83" s="243">
        <v>0</v>
      </c>
      <c r="Y83" s="243">
        <v>0</v>
      </c>
      <c r="Z83" s="243">
        <v>0</v>
      </c>
      <c r="AA83" s="243">
        <v>0</v>
      </c>
      <c r="AB83" s="243">
        <v>0</v>
      </c>
      <c r="AC83" s="243">
        <v>5956500</v>
      </c>
    </row>
    <row r="84" spans="1:29" ht="14.25" x14ac:dyDescent="0.2">
      <c r="A84" s="459"/>
      <c r="B84" s="369" t="s">
        <v>610</v>
      </c>
      <c r="C84" s="304"/>
      <c r="D84" s="369" t="s">
        <v>148</v>
      </c>
      <c r="E84" s="287"/>
      <c r="F84" s="287"/>
      <c r="G84" s="287"/>
      <c r="H84" s="288"/>
      <c r="I84" s="245">
        <v>0</v>
      </c>
      <c r="J84" s="245">
        <v>0</v>
      </c>
      <c r="K84" s="461">
        <v>0</v>
      </c>
      <c r="L84" s="288"/>
      <c r="M84" s="245">
        <v>0</v>
      </c>
      <c r="N84" s="461">
        <v>0</v>
      </c>
      <c r="O84" s="288"/>
      <c r="P84" s="461">
        <v>0</v>
      </c>
      <c r="Q84" s="287"/>
      <c r="R84" s="288"/>
      <c r="S84" s="245">
        <v>0</v>
      </c>
      <c r="T84" s="245">
        <v>0</v>
      </c>
      <c r="U84" s="245">
        <v>0</v>
      </c>
      <c r="V84" s="245">
        <v>0</v>
      </c>
      <c r="W84" s="245">
        <v>0</v>
      </c>
      <c r="X84" s="245">
        <v>0</v>
      </c>
      <c r="Y84" s="245">
        <v>0</v>
      </c>
      <c r="Z84" s="245">
        <v>0</v>
      </c>
      <c r="AA84" s="245">
        <v>5289500</v>
      </c>
      <c r="AB84" s="245">
        <v>0</v>
      </c>
      <c r="AC84" s="245">
        <v>5289500</v>
      </c>
    </row>
    <row r="85" spans="1:29" ht="14.25" x14ac:dyDescent="0.2">
      <c r="A85" s="459"/>
      <c r="B85" s="366"/>
      <c r="C85" s="307"/>
      <c r="D85" s="462" t="s">
        <v>611</v>
      </c>
      <c r="E85" s="287"/>
      <c r="F85" s="287"/>
      <c r="G85" s="287"/>
      <c r="H85" s="288"/>
      <c r="I85" s="243">
        <v>0</v>
      </c>
      <c r="J85" s="243">
        <v>0</v>
      </c>
      <c r="K85" s="463">
        <v>0</v>
      </c>
      <c r="L85" s="288"/>
      <c r="M85" s="243">
        <v>0</v>
      </c>
      <c r="N85" s="463">
        <v>0</v>
      </c>
      <c r="O85" s="288"/>
      <c r="P85" s="463">
        <v>0</v>
      </c>
      <c r="Q85" s="287"/>
      <c r="R85" s="288"/>
      <c r="S85" s="243">
        <v>0</v>
      </c>
      <c r="T85" s="243">
        <v>0</v>
      </c>
      <c r="U85" s="243">
        <v>0</v>
      </c>
      <c r="V85" s="243">
        <v>0</v>
      </c>
      <c r="W85" s="243">
        <v>0</v>
      </c>
      <c r="X85" s="243">
        <v>0</v>
      </c>
      <c r="Y85" s="243">
        <v>0</v>
      </c>
      <c r="Z85" s="243">
        <v>0</v>
      </c>
      <c r="AA85" s="243">
        <v>5289500</v>
      </c>
      <c r="AB85" s="243">
        <v>0</v>
      </c>
      <c r="AC85" s="243">
        <v>5289500</v>
      </c>
    </row>
    <row r="86" spans="1:29" ht="14.25" x14ac:dyDescent="0.2">
      <c r="A86" s="460"/>
      <c r="B86" s="464" t="s">
        <v>277</v>
      </c>
      <c r="C86" s="287"/>
      <c r="D86" s="287"/>
      <c r="E86" s="287"/>
      <c r="F86" s="287"/>
      <c r="G86" s="287"/>
      <c r="H86" s="288"/>
      <c r="I86" s="244">
        <v>494000</v>
      </c>
      <c r="J86" s="244">
        <v>0</v>
      </c>
      <c r="K86" s="456">
        <v>0</v>
      </c>
      <c r="L86" s="288"/>
      <c r="M86" s="244">
        <v>0</v>
      </c>
      <c r="N86" s="456">
        <v>0</v>
      </c>
      <c r="O86" s="288"/>
      <c r="P86" s="456">
        <v>405500</v>
      </c>
      <c r="Q86" s="287"/>
      <c r="R86" s="288"/>
      <c r="S86" s="244">
        <v>0</v>
      </c>
      <c r="T86" s="244">
        <v>0</v>
      </c>
      <c r="U86" s="244">
        <v>0</v>
      </c>
      <c r="V86" s="244">
        <v>5057000</v>
      </c>
      <c r="W86" s="244">
        <v>0</v>
      </c>
      <c r="X86" s="244">
        <v>0</v>
      </c>
      <c r="Y86" s="244">
        <v>0</v>
      </c>
      <c r="Z86" s="244">
        <v>0</v>
      </c>
      <c r="AA86" s="244">
        <v>5289500</v>
      </c>
      <c r="AB86" s="244">
        <v>0</v>
      </c>
      <c r="AC86" s="244">
        <v>11246000</v>
      </c>
    </row>
    <row r="87" spans="1:29" ht="14.25" x14ac:dyDescent="0.2">
      <c r="A87" s="369" t="s">
        <v>34</v>
      </c>
      <c r="B87" s="369" t="s">
        <v>273</v>
      </c>
      <c r="C87" s="304"/>
      <c r="D87" s="369" t="s">
        <v>34</v>
      </c>
      <c r="E87" s="287"/>
      <c r="F87" s="287"/>
      <c r="G87" s="287"/>
      <c r="H87" s="288"/>
      <c r="I87" s="245">
        <v>35000</v>
      </c>
      <c r="J87" s="245">
        <v>0</v>
      </c>
      <c r="K87" s="461">
        <v>0</v>
      </c>
      <c r="L87" s="288"/>
      <c r="M87" s="245">
        <v>0</v>
      </c>
      <c r="N87" s="461">
        <v>0</v>
      </c>
      <c r="O87" s="288"/>
      <c r="P87" s="461">
        <v>0</v>
      </c>
      <c r="Q87" s="287"/>
      <c r="R87" s="288"/>
      <c r="S87" s="245">
        <v>0</v>
      </c>
      <c r="T87" s="245">
        <v>0</v>
      </c>
      <c r="U87" s="245">
        <v>0</v>
      </c>
      <c r="V87" s="245">
        <v>0</v>
      </c>
      <c r="W87" s="245">
        <v>0</v>
      </c>
      <c r="X87" s="245">
        <v>0</v>
      </c>
      <c r="Y87" s="245">
        <v>0</v>
      </c>
      <c r="Z87" s="245">
        <v>0</v>
      </c>
      <c r="AA87" s="245">
        <v>0</v>
      </c>
      <c r="AB87" s="245">
        <v>0</v>
      </c>
      <c r="AC87" s="245">
        <v>35000</v>
      </c>
    </row>
    <row r="88" spans="1:29" ht="14.25" x14ac:dyDescent="0.2">
      <c r="A88" s="459"/>
      <c r="B88" s="366"/>
      <c r="C88" s="307"/>
      <c r="D88" s="462" t="s">
        <v>276</v>
      </c>
      <c r="E88" s="287"/>
      <c r="F88" s="287"/>
      <c r="G88" s="287"/>
      <c r="H88" s="288"/>
      <c r="I88" s="243">
        <v>35000</v>
      </c>
      <c r="J88" s="243">
        <v>0</v>
      </c>
      <c r="K88" s="463">
        <v>0</v>
      </c>
      <c r="L88" s="288"/>
      <c r="M88" s="243">
        <v>0</v>
      </c>
      <c r="N88" s="463">
        <v>0</v>
      </c>
      <c r="O88" s="288"/>
      <c r="P88" s="463">
        <v>0</v>
      </c>
      <c r="Q88" s="287"/>
      <c r="R88" s="288"/>
      <c r="S88" s="243">
        <v>0</v>
      </c>
      <c r="T88" s="243">
        <v>0</v>
      </c>
      <c r="U88" s="243">
        <v>0</v>
      </c>
      <c r="V88" s="243">
        <v>0</v>
      </c>
      <c r="W88" s="243">
        <v>0</v>
      </c>
      <c r="X88" s="243">
        <v>0</v>
      </c>
      <c r="Y88" s="243">
        <v>0</v>
      </c>
      <c r="Z88" s="243">
        <v>0</v>
      </c>
      <c r="AA88" s="243">
        <v>0</v>
      </c>
      <c r="AB88" s="243">
        <v>0</v>
      </c>
      <c r="AC88" s="243">
        <v>35000</v>
      </c>
    </row>
    <row r="89" spans="1:29" ht="14.25" x14ac:dyDescent="0.2">
      <c r="A89" s="460"/>
      <c r="B89" s="464" t="s">
        <v>277</v>
      </c>
      <c r="C89" s="287"/>
      <c r="D89" s="287"/>
      <c r="E89" s="287"/>
      <c r="F89" s="287"/>
      <c r="G89" s="287"/>
      <c r="H89" s="288"/>
      <c r="I89" s="244">
        <v>35000</v>
      </c>
      <c r="J89" s="244">
        <v>0</v>
      </c>
      <c r="K89" s="456">
        <v>0</v>
      </c>
      <c r="L89" s="288"/>
      <c r="M89" s="244">
        <v>0</v>
      </c>
      <c r="N89" s="456">
        <v>0</v>
      </c>
      <c r="O89" s="288"/>
      <c r="P89" s="456">
        <v>0</v>
      </c>
      <c r="Q89" s="287"/>
      <c r="R89" s="288"/>
      <c r="S89" s="244">
        <v>0</v>
      </c>
      <c r="T89" s="244">
        <v>0</v>
      </c>
      <c r="U89" s="244">
        <v>0</v>
      </c>
      <c r="V89" s="244">
        <v>0</v>
      </c>
      <c r="W89" s="244">
        <v>0</v>
      </c>
      <c r="X89" s="244">
        <v>0</v>
      </c>
      <c r="Y89" s="244">
        <v>0</v>
      </c>
      <c r="Z89" s="244">
        <v>0</v>
      </c>
      <c r="AA89" s="244">
        <v>0</v>
      </c>
      <c r="AB89" s="244">
        <v>0</v>
      </c>
      <c r="AC89" s="244">
        <v>35000</v>
      </c>
    </row>
    <row r="90" spans="1:29" ht="14.25" x14ac:dyDescent="0.2">
      <c r="A90" s="369" t="s">
        <v>7</v>
      </c>
      <c r="B90" s="369" t="s">
        <v>273</v>
      </c>
      <c r="C90" s="304"/>
      <c r="D90" s="369" t="s">
        <v>333</v>
      </c>
      <c r="E90" s="287"/>
      <c r="F90" s="287"/>
      <c r="G90" s="287"/>
      <c r="H90" s="288"/>
      <c r="I90" s="245">
        <v>15000</v>
      </c>
      <c r="J90" s="245">
        <v>0</v>
      </c>
      <c r="K90" s="461">
        <v>0</v>
      </c>
      <c r="L90" s="288"/>
      <c r="M90" s="245">
        <v>0</v>
      </c>
      <c r="N90" s="461">
        <v>0</v>
      </c>
      <c r="O90" s="288"/>
      <c r="P90" s="461">
        <v>0</v>
      </c>
      <c r="Q90" s="287"/>
      <c r="R90" s="288"/>
      <c r="S90" s="245">
        <v>0</v>
      </c>
      <c r="T90" s="245">
        <v>0</v>
      </c>
      <c r="U90" s="245">
        <v>0</v>
      </c>
      <c r="V90" s="245">
        <v>0</v>
      </c>
      <c r="W90" s="245">
        <v>0</v>
      </c>
      <c r="X90" s="245">
        <v>0</v>
      </c>
      <c r="Y90" s="245">
        <v>0</v>
      </c>
      <c r="Z90" s="245">
        <v>0</v>
      </c>
      <c r="AA90" s="245">
        <v>0</v>
      </c>
      <c r="AB90" s="245">
        <v>0</v>
      </c>
      <c r="AC90" s="245">
        <v>15000</v>
      </c>
    </row>
    <row r="91" spans="1:29" ht="14.25" x14ac:dyDescent="0.2">
      <c r="A91" s="459"/>
      <c r="B91" s="371"/>
      <c r="C91" s="372"/>
      <c r="D91" s="369" t="s">
        <v>173</v>
      </c>
      <c r="E91" s="287"/>
      <c r="F91" s="287"/>
      <c r="G91" s="287"/>
      <c r="H91" s="288"/>
      <c r="I91" s="245">
        <v>0</v>
      </c>
      <c r="J91" s="245">
        <v>0</v>
      </c>
      <c r="K91" s="461">
        <v>0</v>
      </c>
      <c r="L91" s="288"/>
      <c r="M91" s="245">
        <v>0</v>
      </c>
      <c r="N91" s="461">
        <v>0</v>
      </c>
      <c r="O91" s="288"/>
      <c r="P91" s="461">
        <v>1961000</v>
      </c>
      <c r="Q91" s="287"/>
      <c r="R91" s="288"/>
      <c r="S91" s="245">
        <v>0</v>
      </c>
      <c r="T91" s="245">
        <v>0</v>
      </c>
      <c r="U91" s="245">
        <v>0</v>
      </c>
      <c r="V91" s="245">
        <v>0</v>
      </c>
      <c r="W91" s="245">
        <v>0</v>
      </c>
      <c r="X91" s="245">
        <v>0</v>
      </c>
      <c r="Y91" s="245">
        <v>0</v>
      </c>
      <c r="Z91" s="245">
        <v>0</v>
      </c>
      <c r="AA91" s="245">
        <v>0</v>
      </c>
      <c r="AB91" s="245">
        <v>0</v>
      </c>
      <c r="AC91" s="245">
        <v>1961000</v>
      </c>
    </row>
    <row r="92" spans="1:29" ht="14.25" x14ac:dyDescent="0.2">
      <c r="A92" s="459"/>
      <c r="B92" s="371"/>
      <c r="C92" s="372"/>
      <c r="D92" s="369" t="s">
        <v>334</v>
      </c>
      <c r="E92" s="287"/>
      <c r="F92" s="287"/>
      <c r="G92" s="287"/>
      <c r="H92" s="288"/>
      <c r="I92" s="245">
        <v>0</v>
      </c>
      <c r="J92" s="245">
        <v>0</v>
      </c>
      <c r="K92" s="461">
        <v>0</v>
      </c>
      <c r="L92" s="288"/>
      <c r="M92" s="245">
        <v>0</v>
      </c>
      <c r="N92" s="461">
        <v>0</v>
      </c>
      <c r="O92" s="288"/>
      <c r="P92" s="461">
        <v>0</v>
      </c>
      <c r="Q92" s="287"/>
      <c r="R92" s="288"/>
      <c r="S92" s="245">
        <v>52500</v>
      </c>
      <c r="T92" s="245">
        <v>0</v>
      </c>
      <c r="U92" s="245">
        <v>0</v>
      </c>
      <c r="V92" s="245">
        <v>0</v>
      </c>
      <c r="W92" s="245">
        <v>0</v>
      </c>
      <c r="X92" s="245">
        <v>0</v>
      </c>
      <c r="Y92" s="245">
        <v>0</v>
      </c>
      <c r="Z92" s="245">
        <v>0</v>
      </c>
      <c r="AA92" s="245">
        <v>0</v>
      </c>
      <c r="AB92" s="245">
        <v>0</v>
      </c>
      <c r="AC92" s="245">
        <v>52500</v>
      </c>
    </row>
    <row r="93" spans="1:29" ht="14.25" x14ac:dyDescent="0.2">
      <c r="A93" s="459"/>
      <c r="B93" s="366"/>
      <c r="C93" s="307"/>
      <c r="D93" s="462" t="s">
        <v>276</v>
      </c>
      <c r="E93" s="287"/>
      <c r="F93" s="287"/>
      <c r="G93" s="287"/>
      <c r="H93" s="288"/>
      <c r="I93" s="243">
        <v>15000</v>
      </c>
      <c r="J93" s="243">
        <v>0</v>
      </c>
      <c r="K93" s="463">
        <v>0</v>
      </c>
      <c r="L93" s="288"/>
      <c r="M93" s="243">
        <v>0</v>
      </c>
      <c r="N93" s="463">
        <v>0</v>
      </c>
      <c r="O93" s="288"/>
      <c r="P93" s="463">
        <v>1961000</v>
      </c>
      <c r="Q93" s="287"/>
      <c r="R93" s="288"/>
      <c r="S93" s="243">
        <v>52500</v>
      </c>
      <c r="T93" s="243">
        <v>0</v>
      </c>
      <c r="U93" s="243">
        <v>0</v>
      </c>
      <c r="V93" s="243">
        <v>0</v>
      </c>
      <c r="W93" s="243">
        <v>0</v>
      </c>
      <c r="X93" s="243">
        <v>0</v>
      </c>
      <c r="Y93" s="243">
        <v>0</v>
      </c>
      <c r="Z93" s="243">
        <v>0</v>
      </c>
      <c r="AA93" s="243">
        <v>0</v>
      </c>
      <c r="AB93" s="243">
        <v>0</v>
      </c>
      <c r="AC93" s="243">
        <v>2028500</v>
      </c>
    </row>
    <row r="94" spans="1:29" ht="14.25" x14ac:dyDescent="0.2">
      <c r="A94" s="460"/>
      <c r="B94" s="464" t="s">
        <v>277</v>
      </c>
      <c r="C94" s="287"/>
      <c r="D94" s="287"/>
      <c r="E94" s="287"/>
      <c r="F94" s="287"/>
      <c r="G94" s="287"/>
      <c r="H94" s="288"/>
      <c r="I94" s="244">
        <v>15000</v>
      </c>
      <c r="J94" s="244">
        <v>0</v>
      </c>
      <c r="K94" s="456">
        <v>0</v>
      </c>
      <c r="L94" s="288"/>
      <c r="M94" s="244">
        <v>0</v>
      </c>
      <c r="N94" s="456">
        <v>0</v>
      </c>
      <c r="O94" s="288"/>
      <c r="P94" s="456">
        <v>1961000</v>
      </c>
      <c r="Q94" s="287"/>
      <c r="R94" s="288"/>
      <c r="S94" s="244">
        <v>52500</v>
      </c>
      <c r="T94" s="244">
        <v>0</v>
      </c>
      <c r="U94" s="244">
        <v>0</v>
      </c>
      <c r="V94" s="244">
        <v>0</v>
      </c>
      <c r="W94" s="244">
        <v>0</v>
      </c>
      <c r="X94" s="244">
        <v>0</v>
      </c>
      <c r="Y94" s="244">
        <v>0</v>
      </c>
      <c r="Z94" s="244">
        <v>0</v>
      </c>
      <c r="AA94" s="244">
        <v>0</v>
      </c>
      <c r="AB94" s="244">
        <v>0</v>
      </c>
      <c r="AC94" s="244">
        <v>2028500</v>
      </c>
    </row>
    <row r="95" spans="1:29" ht="14.25" x14ac:dyDescent="0.2">
      <c r="A95" s="457" t="s">
        <v>55</v>
      </c>
      <c r="B95" s="287"/>
      <c r="C95" s="287"/>
      <c r="D95" s="287"/>
      <c r="E95" s="287"/>
      <c r="F95" s="287"/>
      <c r="G95" s="287"/>
      <c r="H95" s="288"/>
      <c r="I95" s="246">
        <v>7930628.75</v>
      </c>
      <c r="J95" s="246">
        <v>2421424</v>
      </c>
      <c r="K95" s="458">
        <v>334000</v>
      </c>
      <c r="L95" s="288"/>
      <c r="M95" s="246">
        <v>87000</v>
      </c>
      <c r="N95" s="458">
        <v>3335493.52</v>
      </c>
      <c r="O95" s="288"/>
      <c r="P95" s="458">
        <v>4919994.4000000004</v>
      </c>
      <c r="Q95" s="287"/>
      <c r="R95" s="288"/>
      <c r="S95" s="246">
        <v>162500</v>
      </c>
      <c r="T95" s="246">
        <v>95000</v>
      </c>
      <c r="U95" s="246">
        <v>2319380</v>
      </c>
      <c r="V95" s="246">
        <v>5057000</v>
      </c>
      <c r="W95" s="246">
        <v>271000</v>
      </c>
      <c r="X95" s="246">
        <v>650000</v>
      </c>
      <c r="Y95" s="246">
        <v>190300</v>
      </c>
      <c r="Z95" s="246">
        <v>50000</v>
      </c>
      <c r="AA95" s="246">
        <v>6355567</v>
      </c>
      <c r="AB95" s="246">
        <v>9618204</v>
      </c>
      <c r="AC95" s="246">
        <v>43797491.670000002</v>
      </c>
    </row>
  </sheetData>
  <mergeCells count="413">
    <mergeCell ref="K88:L88"/>
    <mergeCell ref="N88:O88"/>
    <mergeCell ref="P88:R88"/>
    <mergeCell ref="A1:AC1"/>
    <mergeCell ref="D83:H83"/>
    <mergeCell ref="K83:L83"/>
    <mergeCell ref="N83:O83"/>
    <mergeCell ref="P83:R83"/>
    <mergeCell ref="D84:H84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D76:H76"/>
    <mergeCell ref="D56:H56"/>
    <mergeCell ref="D53:H53"/>
    <mergeCell ref="K87:L87"/>
    <mergeCell ref="N87:O87"/>
    <mergeCell ref="D32:H32"/>
    <mergeCell ref="D12:H12"/>
    <mergeCell ref="D15:H15"/>
    <mergeCell ref="D22:H22"/>
    <mergeCell ref="P87:R87"/>
    <mergeCell ref="D77:H77"/>
    <mergeCell ref="D78:H78"/>
    <mergeCell ref="B79:H79"/>
    <mergeCell ref="K79:L79"/>
    <mergeCell ref="N79:O79"/>
    <mergeCell ref="P79:R79"/>
    <mergeCell ref="D80:H80"/>
    <mergeCell ref="K80:L80"/>
    <mergeCell ref="N80:O80"/>
    <mergeCell ref="P80:R80"/>
    <mergeCell ref="D81:H81"/>
    <mergeCell ref="K81:L81"/>
    <mergeCell ref="N81:O81"/>
    <mergeCell ref="P81:R81"/>
    <mergeCell ref="K82:L82"/>
    <mergeCell ref="D42:H42"/>
    <mergeCell ref="D45:H45"/>
    <mergeCell ref="D72:H72"/>
    <mergeCell ref="D69:H69"/>
    <mergeCell ref="A41:A46"/>
    <mergeCell ref="B41:C45"/>
    <mergeCell ref="D41:H41"/>
    <mergeCell ref="B46:H46"/>
    <mergeCell ref="A35:A40"/>
    <mergeCell ref="B35:C39"/>
    <mergeCell ref="D35:H35"/>
    <mergeCell ref="X4:Y4"/>
    <mergeCell ref="AC4:AC11"/>
    <mergeCell ref="AA5:AA6"/>
    <mergeCell ref="AB5:AB6"/>
    <mergeCell ref="V7:V8"/>
    <mergeCell ref="W7:W8"/>
    <mergeCell ref="X7:X8"/>
    <mergeCell ref="Y7:Y8"/>
    <mergeCell ref="Z7:Z8"/>
    <mergeCell ref="AA7:AA8"/>
    <mergeCell ref="AB7:AB8"/>
    <mergeCell ref="V9:V11"/>
    <mergeCell ref="W9:W11"/>
    <mergeCell ref="X9:X11"/>
    <mergeCell ref="Y9:Y11"/>
    <mergeCell ref="N24:O24"/>
    <mergeCell ref="P24:R24"/>
    <mergeCell ref="D70:H70"/>
    <mergeCell ref="D47:H47"/>
    <mergeCell ref="D28:H28"/>
    <mergeCell ref="E6:G7"/>
    <mergeCell ref="A27:A34"/>
    <mergeCell ref="B27:C33"/>
    <mergeCell ref="D29:H29"/>
    <mergeCell ref="B34:H34"/>
    <mergeCell ref="B40:H40"/>
    <mergeCell ref="D38:H38"/>
    <mergeCell ref="D44:H44"/>
    <mergeCell ref="D39:H39"/>
    <mergeCell ref="D18:H18"/>
    <mergeCell ref="D17:H17"/>
    <mergeCell ref="D23:H23"/>
    <mergeCell ref="D30:H30"/>
    <mergeCell ref="D25:H25"/>
    <mergeCell ref="D24:H24"/>
    <mergeCell ref="D20:H20"/>
    <mergeCell ref="D13:H13"/>
    <mergeCell ref="A47:A62"/>
    <mergeCell ref="B47:C61"/>
    <mergeCell ref="D57:H57"/>
    <mergeCell ref="B62:H62"/>
    <mergeCell ref="D73:H73"/>
    <mergeCell ref="N54:O54"/>
    <mergeCell ref="P55:R55"/>
    <mergeCell ref="K63:L63"/>
    <mergeCell ref="N63:O63"/>
    <mergeCell ref="P63:R63"/>
    <mergeCell ref="D49:H49"/>
    <mergeCell ref="D61:H61"/>
    <mergeCell ref="D51:H51"/>
    <mergeCell ref="D59:H59"/>
    <mergeCell ref="N59:O59"/>
    <mergeCell ref="P59:R59"/>
    <mergeCell ref="N61:O61"/>
    <mergeCell ref="P61:R61"/>
    <mergeCell ref="K60:L60"/>
    <mergeCell ref="N60:O60"/>
    <mergeCell ref="K58:L58"/>
    <mergeCell ref="N58:O58"/>
    <mergeCell ref="P58:R58"/>
    <mergeCell ref="K66:L66"/>
    <mergeCell ref="P51:R51"/>
    <mergeCell ref="N53:O53"/>
    <mergeCell ref="P53:R53"/>
    <mergeCell ref="P60:R60"/>
    <mergeCell ref="N12:O12"/>
    <mergeCell ref="K13:L13"/>
    <mergeCell ref="P12:R12"/>
    <mergeCell ref="K12:L12"/>
    <mergeCell ref="N13:O13"/>
    <mergeCell ref="P13:R13"/>
    <mergeCell ref="P77:R77"/>
    <mergeCell ref="D43:H43"/>
    <mergeCell ref="K72:L72"/>
    <mergeCell ref="N72:O72"/>
    <mergeCell ref="P72:R72"/>
    <mergeCell ref="K69:L69"/>
    <mergeCell ref="N69:O69"/>
    <mergeCell ref="P69:R69"/>
    <mergeCell ref="K70:L70"/>
    <mergeCell ref="N70:O70"/>
    <mergeCell ref="P70:R70"/>
    <mergeCell ref="K71:L71"/>
    <mergeCell ref="N71:O71"/>
    <mergeCell ref="D16:H16"/>
    <mergeCell ref="D27:H27"/>
    <mergeCell ref="D60:H60"/>
    <mergeCell ref="K56:L56"/>
    <mergeCell ref="P37:R37"/>
    <mergeCell ref="N19:O19"/>
    <mergeCell ref="P19:R19"/>
    <mergeCell ref="N29:O29"/>
    <mergeCell ref="P29:R29"/>
    <mergeCell ref="K26:L26"/>
    <mergeCell ref="N26:O26"/>
    <mergeCell ref="P26:R26"/>
    <mergeCell ref="K27:L27"/>
    <mergeCell ref="N27:O27"/>
    <mergeCell ref="P27:R27"/>
    <mergeCell ref="K28:L28"/>
    <mergeCell ref="N28:O28"/>
    <mergeCell ref="P28:R28"/>
    <mergeCell ref="K24:L24"/>
    <mergeCell ref="P22:R22"/>
    <mergeCell ref="K21:L21"/>
    <mergeCell ref="K19:L19"/>
    <mergeCell ref="K20:L20"/>
    <mergeCell ref="N20:O20"/>
    <mergeCell ref="P20:R20"/>
    <mergeCell ref="N21:O21"/>
    <mergeCell ref="P21:R21"/>
    <mergeCell ref="K15:L15"/>
    <mergeCell ref="P40:R40"/>
    <mergeCell ref="D36:H36"/>
    <mergeCell ref="D33:H33"/>
    <mergeCell ref="D31:H31"/>
    <mergeCell ref="K30:L30"/>
    <mergeCell ref="D37:H37"/>
    <mergeCell ref="P32:R32"/>
    <mergeCell ref="K34:L34"/>
    <mergeCell ref="N34:O34"/>
    <mergeCell ref="P34:R34"/>
    <mergeCell ref="K33:L33"/>
    <mergeCell ref="N33:O33"/>
    <mergeCell ref="P33:R33"/>
    <mergeCell ref="K35:L35"/>
    <mergeCell ref="N35:O35"/>
    <mergeCell ref="K40:L40"/>
    <mergeCell ref="N40:O40"/>
    <mergeCell ref="N39:O39"/>
    <mergeCell ref="K32:L32"/>
    <mergeCell ref="K37:L37"/>
    <mergeCell ref="N37:O37"/>
    <mergeCell ref="N15:O15"/>
    <mergeCell ref="P15:R15"/>
    <mergeCell ref="K18:L18"/>
    <mergeCell ref="N18:O18"/>
    <mergeCell ref="P18:R18"/>
    <mergeCell ref="K16:L16"/>
    <mergeCell ref="N16:O16"/>
    <mergeCell ref="P16:R16"/>
    <mergeCell ref="K17:L17"/>
    <mergeCell ref="N17:O17"/>
    <mergeCell ref="P17:R17"/>
    <mergeCell ref="N31:O31"/>
    <mergeCell ref="P31:R31"/>
    <mergeCell ref="N22:O22"/>
    <mergeCell ref="K25:L25"/>
    <mergeCell ref="N25:O25"/>
    <mergeCell ref="P25:R25"/>
    <mergeCell ref="K23:L23"/>
    <mergeCell ref="N23:O23"/>
    <mergeCell ref="P23:R23"/>
    <mergeCell ref="N32:O32"/>
    <mergeCell ref="K22:L22"/>
    <mergeCell ref="K29:L29"/>
    <mergeCell ref="K41:L41"/>
    <mergeCell ref="N41:O41"/>
    <mergeCell ref="N43:O43"/>
    <mergeCell ref="P39:R39"/>
    <mergeCell ref="P41:R41"/>
    <mergeCell ref="K42:L42"/>
    <mergeCell ref="N42:O42"/>
    <mergeCell ref="K43:L43"/>
    <mergeCell ref="P43:R43"/>
    <mergeCell ref="P42:R42"/>
    <mergeCell ref="P36:R36"/>
    <mergeCell ref="P35:R35"/>
    <mergeCell ref="K38:L38"/>
    <mergeCell ref="N38:O38"/>
    <mergeCell ref="P38:R38"/>
    <mergeCell ref="K39:L39"/>
    <mergeCell ref="K36:L36"/>
    <mergeCell ref="N36:O36"/>
    <mergeCell ref="N30:O30"/>
    <mergeCell ref="P30:R30"/>
    <mergeCell ref="K31:L31"/>
    <mergeCell ref="K44:L44"/>
    <mergeCell ref="N44:O44"/>
    <mergeCell ref="P44:R44"/>
    <mergeCell ref="K45:L45"/>
    <mergeCell ref="N45:O45"/>
    <mergeCell ref="P45:R45"/>
    <mergeCell ref="K46:L46"/>
    <mergeCell ref="P47:R47"/>
    <mergeCell ref="K48:L48"/>
    <mergeCell ref="N48:O48"/>
    <mergeCell ref="P46:R46"/>
    <mergeCell ref="K47:L47"/>
    <mergeCell ref="N47:O47"/>
    <mergeCell ref="N46:O46"/>
    <mergeCell ref="P48:R48"/>
    <mergeCell ref="K65:L65"/>
    <mergeCell ref="N65:O65"/>
    <mergeCell ref="P65:R65"/>
    <mergeCell ref="K49:L49"/>
    <mergeCell ref="N49:O49"/>
    <mergeCell ref="P49:R49"/>
    <mergeCell ref="K54:L54"/>
    <mergeCell ref="P57:R57"/>
    <mergeCell ref="K62:L62"/>
    <mergeCell ref="K61:L61"/>
    <mergeCell ref="K51:L51"/>
    <mergeCell ref="N51:O51"/>
    <mergeCell ref="N62:O62"/>
    <mergeCell ref="P62:R62"/>
    <mergeCell ref="N56:O56"/>
    <mergeCell ref="P56:R56"/>
    <mergeCell ref="K57:L57"/>
    <mergeCell ref="N57:O57"/>
    <mergeCell ref="K59:L59"/>
    <mergeCell ref="K68:L68"/>
    <mergeCell ref="N68:O68"/>
    <mergeCell ref="P68:R68"/>
    <mergeCell ref="N66:O66"/>
    <mergeCell ref="P66:R66"/>
    <mergeCell ref="K67:L67"/>
    <mergeCell ref="I4:J4"/>
    <mergeCell ref="K4:M4"/>
    <mergeCell ref="N4:R4"/>
    <mergeCell ref="K64:L64"/>
    <mergeCell ref="N64:O64"/>
    <mergeCell ref="N67:O67"/>
    <mergeCell ref="P67:R67"/>
    <mergeCell ref="K53:L53"/>
    <mergeCell ref="P54:R54"/>
    <mergeCell ref="K55:L55"/>
    <mergeCell ref="N55:O55"/>
    <mergeCell ref="P50:R50"/>
    <mergeCell ref="N52:O52"/>
    <mergeCell ref="K52:L52"/>
    <mergeCell ref="P52:R52"/>
    <mergeCell ref="K50:L50"/>
    <mergeCell ref="N50:O50"/>
    <mergeCell ref="P64:R64"/>
    <mergeCell ref="U4:V4"/>
    <mergeCell ref="K78:L78"/>
    <mergeCell ref="N78:O78"/>
    <mergeCell ref="P78:R78"/>
    <mergeCell ref="D75:H75"/>
    <mergeCell ref="D67:H67"/>
    <mergeCell ref="D65:H65"/>
    <mergeCell ref="K73:L73"/>
    <mergeCell ref="N73:O73"/>
    <mergeCell ref="P73:R73"/>
    <mergeCell ref="K74:L74"/>
    <mergeCell ref="N74:O74"/>
    <mergeCell ref="P74:R74"/>
    <mergeCell ref="K75:L75"/>
    <mergeCell ref="N75:O75"/>
    <mergeCell ref="P75:R75"/>
    <mergeCell ref="K76:L76"/>
    <mergeCell ref="N76:O76"/>
    <mergeCell ref="P76:R76"/>
    <mergeCell ref="K77:L77"/>
    <mergeCell ref="N77:O77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Z9:Z11"/>
    <mergeCell ref="AA9:AA11"/>
    <mergeCell ref="AB9:AB11"/>
    <mergeCell ref="A10:B10"/>
    <mergeCell ref="A12:A19"/>
    <mergeCell ref="B12:C18"/>
    <mergeCell ref="D14:H14"/>
    <mergeCell ref="B19:H19"/>
    <mergeCell ref="A20:A26"/>
    <mergeCell ref="B20:C25"/>
    <mergeCell ref="D21:H21"/>
    <mergeCell ref="B26:H26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K14:L14"/>
    <mergeCell ref="N14:O14"/>
    <mergeCell ref="P14:R14"/>
    <mergeCell ref="A63:A68"/>
    <mergeCell ref="B63:C67"/>
    <mergeCell ref="D63:H63"/>
    <mergeCell ref="B68:H68"/>
    <mergeCell ref="D52:H52"/>
    <mergeCell ref="D48:H48"/>
    <mergeCell ref="D54:H54"/>
    <mergeCell ref="D58:H58"/>
    <mergeCell ref="D64:H64"/>
    <mergeCell ref="D55:H55"/>
    <mergeCell ref="D50:H50"/>
    <mergeCell ref="D66:H66"/>
    <mergeCell ref="D93:H93"/>
    <mergeCell ref="K93:L93"/>
    <mergeCell ref="N93:O93"/>
    <mergeCell ref="P93:R93"/>
    <mergeCell ref="B94:H94"/>
    <mergeCell ref="K94:L94"/>
    <mergeCell ref="N94:O94"/>
    <mergeCell ref="A69:A79"/>
    <mergeCell ref="B69:C78"/>
    <mergeCell ref="D74:H74"/>
    <mergeCell ref="A80:A86"/>
    <mergeCell ref="B80:C83"/>
    <mergeCell ref="D82:H82"/>
    <mergeCell ref="B84:C85"/>
    <mergeCell ref="B86:H86"/>
    <mergeCell ref="A87:A89"/>
    <mergeCell ref="B87:C88"/>
    <mergeCell ref="D87:H87"/>
    <mergeCell ref="D88:H88"/>
    <mergeCell ref="B89:H89"/>
    <mergeCell ref="P71:R71"/>
    <mergeCell ref="N82:O82"/>
    <mergeCell ref="P82:R82"/>
    <mergeCell ref="D71:H71"/>
    <mergeCell ref="P94:R94"/>
    <mergeCell ref="A95:H95"/>
    <mergeCell ref="K95:L95"/>
    <mergeCell ref="N95:O95"/>
    <mergeCell ref="P95:R95"/>
    <mergeCell ref="A2:AD2"/>
    <mergeCell ref="A3:AC3"/>
    <mergeCell ref="K89:L89"/>
    <mergeCell ref="N89:O89"/>
    <mergeCell ref="P89:R89"/>
    <mergeCell ref="A90:A94"/>
    <mergeCell ref="B90:C93"/>
    <mergeCell ref="D90:H90"/>
    <mergeCell ref="K90:L90"/>
    <mergeCell ref="N90:O90"/>
    <mergeCell ref="P90:R90"/>
    <mergeCell ref="D91:H91"/>
    <mergeCell ref="K91:L91"/>
    <mergeCell ref="N91:O91"/>
    <mergeCell ref="P91:R91"/>
    <mergeCell ref="D92:H92"/>
    <mergeCell ref="K92:L92"/>
    <mergeCell ref="N92:O92"/>
    <mergeCell ref="P92:R92"/>
  </mergeCells>
  <pageMargins left="0.25" right="0.25" top="0.75" bottom="0.75" header="0.3" footer="0.3"/>
  <pageSetup paperSize="9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Layout" topLeftCell="A13" zoomScale="150" zoomScaleNormal="100" zoomScalePageLayoutView="150" workbookViewId="0">
      <selection activeCell="A13" sqref="A13:B13"/>
    </sheetView>
  </sheetViews>
  <sheetFormatPr defaultRowHeight="14.25" x14ac:dyDescent="0.2"/>
  <cols>
    <col min="1" max="1" width="44.28515625" style="208" customWidth="1"/>
    <col min="2" max="2" width="4.28515625" style="208" customWidth="1"/>
    <col min="3" max="3" width="12.7109375" style="208" customWidth="1"/>
    <col min="4" max="4" width="14.140625" style="208" customWidth="1"/>
    <col min="5" max="5" width="3.85546875" style="208" customWidth="1"/>
    <col min="6" max="6" width="14.140625" style="208" customWidth="1"/>
    <col min="7" max="7" width="0.5703125" style="208" customWidth="1"/>
    <col min="8" max="16384" width="9.140625" style="208"/>
  </cols>
  <sheetData>
    <row r="1" spans="1:7" ht="1.9" customHeight="1" x14ac:dyDescent="0.2"/>
    <row r="2" spans="1:7" ht="17.25" customHeight="1" x14ac:dyDescent="0.2">
      <c r="A2" s="308" t="s">
        <v>181</v>
      </c>
      <c r="B2" s="277"/>
      <c r="C2" s="277"/>
      <c r="D2" s="277"/>
      <c r="E2" s="277"/>
      <c r="F2" s="277"/>
    </row>
    <row r="3" spans="1:7" ht="0.95" customHeight="1" x14ac:dyDescent="0.2"/>
    <row r="4" spans="1:7" ht="17.25" customHeight="1" x14ac:dyDescent="0.2">
      <c r="A4" s="322" t="s">
        <v>519</v>
      </c>
      <c r="B4" s="277"/>
      <c r="C4" s="277"/>
      <c r="D4" s="277"/>
      <c r="E4" s="277"/>
      <c r="F4" s="277"/>
    </row>
    <row r="5" spans="1:7" ht="0.2" customHeight="1" x14ac:dyDescent="0.2"/>
    <row r="6" spans="1:7" ht="17.25" customHeight="1" x14ac:dyDescent="0.2">
      <c r="A6" s="322" t="s">
        <v>520</v>
      </c>
      <c r="B6" s="277"/>
      <c r="C6" s="277"/>
      <c r="D6" s="277"/>
      <c r="E6" s="277"/>
      <c r="F6" s="277"/>
    </row>
    <row r="7" spans="1:7" ht="1.5" customHeight="1" x14ac:dyDescent="0.2"/>
    <row r="8" spans="1:7" ht="18" customHeight="1" x14ac:dyDescent="0.2">
      <c r="A8" s="309" t="s">
        <v>580</v>
      </c>
      <c r="B8" s="277"/>
      <c r="C8" s="277"/>
      <c r="D8" s="277"/>
      <c r="E8" s="277"/>
      <c r="F8" s="277"/>
    </row>
    <row r="9" spans="1:7" ht="6.4" customHeight="1" x14ac:dyDescent="0.2"/>
    <row r="10" spans="1:7" ht="0.95" customHeight="1" x14ac:dyDescent="0.2"/>
    <row r="11" spans="1:7" x14ac:dyDescent="0.2">
      <c r="A11" s="301" t="s">
        <v>37</v>
      </c>
      <c r="B11" s="288"/>
      <c r="C11" s="212" t="s">
        <v>0</v>
      </c>
      <c r="D11" s="212" t="s">
        <v>257</v>
      </c>
      <c r="E11" s="301" t="s">
        <v>258</v>
      </c>
      <c r="F11" s="287"/>
      <c r="G11" s="288"/>
    </row>
    <row r="12" spans="1:7" x14ac:dyDescent="0.2">
      <c r="A12" s="318" t="s">
        <v>259</v>
      </c>
      <c r="B12" s="288"/>
      <c r="C12" s="191" t="s">
        <v>367</v>
      </c>
      <c r="D12" s="217">
        <v>890121.18</v>
      </c>
      <c r="E12" s="319">
        <v>0</v>
      </c>
      <c r="F12" s="287"/>
      <c r="G12" s="288"/>
    </row>
    <row r="13" spans="1:7" x14ac:dyDescent="0.2">
      <c r="A13" s="318" t="s">
        <v>260</v>
      </c>
      <c r="B13" s="288"/>
      <c r="C13" s="191" t="s">
        <v>367</v>
      </c>
      <c r="D13" s="217">
        <v>2055653.71</v>
      </c>
      <c r="E13" s="319">
        <v>0</v>
      </c>
      <c r="F13" s="287"/>
      <c r="G13" s="288"/>
    </row>
    <row r="14" spans="1:7" x14ac:dyDescent="0.2">
      <c r="A14" s="318" t="s">
        <v>261</v>
      </c>
      <c r="B14" s="288"/>
      <c r="C14" s="191" t="s">
        <v>367</v>
      </c>
      <c r="D14" s="217">
        <v>4125406.02</v>
      </c>
      <c r="E14" s="319">
        <v>0</v>
      </c>
      <c r="F14" s="287"/>
      <c r="G14" s="288"/>
    </row>
    <row r="15" spans="1:7" x14ac:dyDescent="0.2">
      <c r="A15" s="318" t="s">
        <v>262</v>
      </c>
      <c r="B15" s="288"/>
      <c r="C15" s="191" t="s">
        <v>368</v>
      </c>
      <c r="D15" s="217">
        <v>9728360.6500000004</v>
      </c>
      <c r="E15" s="319">
        <v>0</v>
      </c>
      <c r="F15" s="287"/>
      <c r="G15" s="288"/>
    </row>
    <row r="16" spans="1:7" x14ac:dyDescent="0.2">
      <c r="A16" s="318" t="s">
        <v>263</v>
      </c>
      <c r="B16" s="288"/>
      <c r="C16" s="191" t="s">
        <v>368</v>
      </c>
      <c r="D16" s="217">
        <v>4293883.8600000003</v>
      </c>
      <c r="E16" s="319">
        <v>0</v>
      </c>
      <c r="F16" s="287"/>
      <c r="G16" s="288"/>
    </row>
    <row r="17" spans="1:7" x14ac:dyDescent="0.2">
      <c r="A17" s="318" t="s">
        <v>264</v>
      </c>
      <c r="B17" s="288"/>
      <c r="C17" s="191" t="s">
        <v>368</v>
      </c>
      <c r="D17" s="217">
        <v>3104205.94</v>
      </c>
      <c r="E17" s="319">
        <v>0</v>
      </c>
      <c r="F17" s="287"/>
      <c r="G17" s="288"/>
    </row>
    <row r="18" spans="1:7" x14ac:dyDescent="0.2">
      <c r="A18" s="318" t="s">
        <v>96</v>
      </c>
      <c r="B18" s="288"/>
      <c r="C18" s="191" t="s">
        <v>369</v>
      </c>
      <c r="D18" s="217">
        <v>105429.02</v>
      </c>
      <c r="E18" s="319">
        <v>0</v>
      </c>
      <c r="F18" s="287"/>
      <c r="G18" s="288"/>
    </row>
    <row r="19" spans="1:7" x14ac:dyDescent="0.2">
      <c r="A19" s="318" t="s">
        <v>190</v>
      </c>
      <c r="B19" s="288"/>
      <c r="C19" s="191" t="s">
        <v>370</v>
      </c>
      <c r="D19" s="217">
        <v>142380</v>
      </c>
      <c r="E19" s="319">
        <v>0</v>
      </c>
      <c r="F19" s="287"/>
      <c r="G19" s="288"/>
    </row>
    <row r="20" spans="1:7" x14ac:dyDescent="0.2">
      <c r="A20" s="318" t="s">
        <v>101</v>
      </c>
      <c r="B20" s="288"/>
      <c r="C20" s="191" t="s">
        <v>371</v>
      </c>
      <c r="D20" s="217">
        <v>0</v>
      </c>
      <c r="E20" s="319">
        <v>1886797</v>
      </c>
      <c r="F20" s="287"/>
      <c r="G20" s="288"/>
    </row>
    <row r="21" spans="1:7" x14ac:dyDescent="0.2">
      <c r="A21" s="318" t="s">
        <v>191</v>
      </c>
      <c r="B21" s="288"/>
      <c r="C21" s="191" t="s">
        <v>372</v>
      </c>
      <c r="D21" s="217">
        <v>0</v>
      </c>
      <c r="E21" s="319">
        <v>28953.55</v>
      </c>
      <c r="F21" s="287"/>
      <c r="G21" s="288"/>
    </row>
    <row r="22" spans="1:7" x14ac:dyDescent="0.2">
      <c r="A22" s="318" t="s">
        <v>192</v>
      </c>
      <c r="B22" s="288"/>
      <c r="C22" s="191" t="s">
        <v>373</v>
      </c>
      <c r="D22" s="217">
        <v>0</v>
      </c>
      <c r="E22" s="319">
        <v>7360.3</v>
      </c>
      <c r="F22" s="287"/>
      <c r="G22" s="288"/>
    </row>
    <row r="23" spans="1:7" x14ac:dyDescent="0.2">
      <c r="A23" s="318" t="s">
        <v>193</v>
      </c>
      <c r="B23" s="288"/>
      <c r="C23" s="191" t="s">
        <v>374</v>
      </c>
      <c r="D23" s="217">
        <v>0</v>
      </c>
      <c r="E23" s="319">
        <v>8832.36</v>
      </c>
      <c r="F23" s="287"/>
      <c r="G23" s="288"/>
    </row>
    <row r="24" spans="1:7" x14ac:dyDescent="0.2">
      <c r="A24" s="318" t="s">
        <v>194</v>
      </c>
      <c r="B24" s="288"/>
      <c r="C24" s="191" t="s">
        <v>375</v>
      </c>
      <c r="D24" s="217">
        <v>0</v>
      </c>
      <c r="E24" s="319">
        <v>473573</v>
      </c>
      <c r="F24" s="287"/>
      <c r="G24" s="288"/>
    </row>
    <row r="25" spans="1:7" x14ac:dyDescent="0.2">
      <c r="A25" s="318" t="s">
        <v>195</v>
      </c>
      <c r="B25" s="288"/>
      <c r="C25" s="191" t="s">
        <v>521</v>
      </c>
      <c r="D25" s="217">
        <v>0</v>
      </c>
      <c r="E25" s="319">
        <v>12585</v>
      </c>
      <c r="F25" s="287"/>
      <c r="G25" s="288"/>
    </row>
    <row r="26" spans="1:7" x14ac:dyDescent="0.2">
      <c r="A26" s="318" t="s">
        <v>272</v>
      </c>
      <c r="B26" s="288"/>
      <c r="C26" s="191" t="s">
        <v>376</v>
      </c>
      <c r="D26" s="217">
        <v>0</v>
      </c>
      <c r="E26" s="319">
        <v>34250.89</v>
      </c>
      <c r="F26" s="287"/>
      <c r="G26" s="288"/>
    </row>
    <row r="27" spans="1:7" x14ac:dyDescent="0.2">
      <c r="A27" s="318" t="s">
        <v>477</v>
      </c>
      <c r="B27" s="288"/>
      <c r="C27" s="191" t="s">
        <v>377</v>
      </c>
      <c r="D27" s="217">
        <v>0</v>
      </c>
      <c r="E27" s="319">
        <v>14000</v>
      </c>
      <c r="F27" s="287"/>
      <c r="G27" s="288"/>
    </row>
    <row r="28" spans="1:7" s="220" customFormat="1" x14ac:dyDescent="0.2">
      <c r="A28" s="318" t="s">
        <v>599</v>
      </c>
      <c r="B28" s="288"/>
      <c r="C28" s="191">
        <v>21040099</v>
      </c>
      <c r="D28" s="224"/>
      <c r="E28" s="323">
        <v>1496</v>
      </c>
      <c r="F28" s="324"/>
      <c r="G28" s="325"/>
    </row>
    <row r="29" spans="1:7" x14ac:dyDescent="0.2">
      <c r="A29" s="318" t="s">
        <v>312</v>
      </c>
      <c r="B29" s="288"/>
      <c r="C29" s="191" t="s">
        <v>377</v>
      </c>
      <c r="D29" s="217">
        <v>0</v>
      </c>
      <c r="E29" s="319">
        <v>855870.29</v>
      </c>
      <c r="F29" s="287"/>
      <c r="G29" s="288"/>
    </row>
    <row r="30" spans="1:7" x14ac:dyDescent="0.2">
      <c r="A30" s="318" t="s">
        <v>9</v>
      </c>
      <c r="B30" s="288"/>
      <c r="C30" s="191" t="s">
        <v>378</v>
      </c>
      <c r="D30" s="217">
        <v>0</v>
      </c>
      <c r="E30" s="319">
        <v>5024891.97</v>
      </c>
      <c r="F30" s="287"/>
      <c r="G30" s="288"/>
    </row>
    <row r="31" spans="1:7" x14ac:dyDescent="0.2">
      <c r="A31" s="318" t="s">
        <v>205</v>
      </c>
      <c r="B31" s="288"/>
      <c r="C31" s="191" t="s">
        <v>379</v>
      </c>
      <c r="D31" s="217">
        <v>0</v>
      </c>
      <c r="E31" s="319">
        <v>12159617.33</v>
      </c>
      <c r="F31" s="287"/>
      <c r="G31" s="288"/>
    </row>
    <row r="32" spans="1:7" x14ac:dyDescent="0.2">
      <c r="A32" s="318" t="s">
        <v>65</v>
      </c>
      <c r="B32" s="288"/>
      <c r="C32" s="191" t="s">
        <v>380</v>
      </c>
      <c r="D32" s="217">
        <v>0</v>
      </c>
      <c r="E32" s="319">
        <v>2303.8000000000002</v>
      </c>
      <c r="F32" s="287"/>
      <c r="G32" s="288"/>
    </row>
    <row r="33" spans="1:7" x14ac:dyDescent="0.2">
      <c r="A33" s="318" t="s">
        <v>581</v>
      </c>
      <c r="B33" s="288"/>
      <c r="C33" s="191" t="s">
        <v>582</v>
      </c>
      <c r="D33" s="217">
        <v>0</v>
      </c>
      <c r="E33" s="319">
        <v>70</v>
      </c>
      <c r="F33" s="287"/>
      <c r="G33" s="288"/>
    </row>
    <row r="34" spans="1:7" x14ac:dyDescent="0.2">
      <c r="A34" s="318" t="s">
        <v>381</v>
      </c>
      <c r="B34" s="288"/>
      <c r="C34" s="191" t="s">
        <v>382</v>
      </c>
      <c r="D34" s="217">
        <v>0</v>
      </c>
      <c r="E34" s="319">
        <v>380</v>
      </c>
      <c r="F34" s="287"/>
      <c r="G34" s="288"/>
    </row>
    <row r="35" spans="1:7" x14ac:dyDescent="0.2">
      <c r="A35" s="318" t="s">
        <v>69</v>
      </c>
      <c r="B35" s="288"/>
      <c r="C35" s="191" t="s">
        <v>383</v>
      </c>
      <c r="D35" s="217">
        <v>0</v>
      </c>
      <c r="E35" s="319">
        <v>3297</v>
      </c>
      <c r="F35" s="287"/>
      <c r="G35" s="288"/>
    </row>
    <row r="36" spans="1:7" x14ac:dyDescent="0.2">
      <c r="A36" s="318" t="s">
        <v>583</v>
      </c>
      <c r="B36" s="288"/>
      <c r="C36" s="191" t="s">
        <v>584</v>
      </c>
      <c r="D36" s="217">
        <v>0</v>
      </c>
      <c r="E36" s="319">
        <v>6470.41</v>
      </c>
      <c r="F36" s="287"/>
      <c r="G36" s="288"/>
    </row>
    <row r="37" spans="1:7" x14ac:dyDescent="0.2">
      <c r="A37" s="318" t="s">
        <v>71</v>
      </c>
      <c r="B37" s="288"/>
      <c r="C37" s="191" t="s">
        <v>384</v>
      </c>
      <c r="D37" s="217">
        <v>0</v>
      </c>
      <c r="E37" s="319">
        <v>125045</v>
      </c>
      <c r="F37" s="287"/>
      <c r="G37" s="288"/>
    </row>
    <row r="38" spans="1:7" x14ac:dyDescent="0.2">
      <c r="A38" s="318" t="s">
        <v>206</v>
      </c>
      <c r="B38" s="288"/>
      <c r="C38" s="191" t="s">
        <v>385</v>
      </c>
      <c r="D38" s="217">
        <v>0</v>
      </c>
      <c r="E38" s="319">
        <v>8300</v>
      </c>
      <c r="F38" s="287"/>
      <c r="G38" s="288"/>
    </row>
    <row r="39" spans="1:7" x14ac:dyDescent="0.2">
      <c r="A39" s="318" t="s">
        <v>585</v>
      </c>
      <c r="B39" s="288"/>
      <c r="C39" s="191" t="s">
        <v>586</v>
      </c>
      <c r="D39" s="217">
        <v>0</v>
      </c>
      <c r="E39" s="319">
        <v>453203.94</v>
      </c>
      <c r="F39" s="287"/>
      <c r="G39" s="288"/>
    </row>
    <row r="40" spans="1:7" x14ac:dyDescent="0.2">
      <c r="A40" s="318" t="s">
        <v>80</v>
      </c>
      <c r="B40" s="288"/>
      <c r="C40" s="191" t="s">
        <v>587</v>
      </c>
      <c r="D40" s="217">
        <v>0</v>
      </c>
      <c r="E40" s="319">
        <v>938751.53</v>
      </c>
      <c r="F40" s="287"/>
      <c r="G40" s="288"/>
    </row>
    <row r="41" spans="1:7" x14ac:dyDescent="0.2">
      <c r="A41" s="318" t="s">
        <v>97</v>
      </c>
      <c r="B41" s="288"/>
      <c r="C41" s="191" t="s">
        <v>588</v>
      </c>
      <c r="D41" s="217">
        <v>0</v>
      </c>
      <c r="E41" s="319">
        <v>58.2</v>
      </c>
      <c r="F41" s="287"/>
      <c r="G41" s="288"/>
    </row>
    <row r="42" spans="1:7" x14ac:dyDescent="0.2">
      <c r="A42" s="318" t="s">
        <v>82</v>
      </c>
      <c r="B42" s="288"/>
      <c r="C42" s="191" t="s">
        <v>589</v>
      </c>
      <c r="D42" s="217">
        <v>0</v>
      </c>
      <c r="E42" s="319">
        <v>10952.54</v>
      </c>
      <c r="F42" s="287"/>
      <c r="G42" s="288"/>
    </row>
    <row r="43" spans="1:7" x14ac:dyDescent="0.2">
      <c r="A43" s="318" t="s">
        <v>207</v>
      </c>
      <c r="B43" s="288"/>
      <c r="C43" s="191" t="s">
        <v>590</v>
      </c>
      <c r="D43" s="217">
        <v>0</v>
      </c>
      <c r="E43" s="319">
        <v>39922</v>
      </c>
      <c r="F43" s="287"/>
      <c r="G43" s="288"/>
    </row>
    <row r="44" spans="1:7" x14ac:dyDescent="0.2">
      <c r="A44" s="318" t="s">
        <v>591</v>
      </c>
      <c r="B44" s="288"/>
      <c r="C44" s="191" t="s">
        <v>592</v>
      </c>
      <c r="D44" s="217">
        <v>0</v>
      </c>
      <c r="E44" s="319">
        <v>7146168</v>
      </c>
      <c r="F44" s="287"/>
      <c r="G44" s="288"/>
    </row>
    <row r="45" spans="1:7" x14ac:dyDescent="0.2">
      <c r="A45" s="318" t="s">
        <v>2</v>
      </c>
      <c r="B45" s="288"/>
      <c r="C45" s="191" t="s">
        <v>386</v>
      </c>
      <c r="D45" s="217">
        <v>1762013</v>
      </c>
      <c r="E45" s="319">
        <v>0</v>
      </c>
      <c r="F45" s="287"/>
      <c r="G45" s="288"/>
    </row>
    <row r="46" spans="1:7" x14ac:dyDescent="0.2">
      <c r="A46" s="318" t="s">
        <v>48</v>
      </c>
      <c r="B46" s="288"/>
      <c r="C46" s="191" t="s">
        <v>387</v>
      </c>
      <c r="D46" s="217">
        <v>327720</v>
      </c>
      <c r="E46" s="319">
        <v>0</v>
      </c>
      <c r="F46" s="287"/>
      <c r="G46" s="288"/>
    </row>
    <row r="47" spans="1:7" x14ac:dyDescent="0.2">
      <c r="A47" s="318" t="s">
        <v>49</v>
      </c>
      <c r="B47" s="288"/>
      <c r="C47" s="191" t="s">
        <v>388</v>
      </c>
      <c r="D47" s="217">
        <v>1533150</v>
      </c>
      <c r="E47" s="319">
        <v>0</v>
      </c>
      <c r="F47" s="287"/>
      <c r="G47" s="288"/>
    </row>
    <row r="48" spans="1:7" x14ac:dyDescent="0.2">
      <c r="A48" s="318" t="s">
        <v>3</v>
      </c>
      <c r="B48" s="288"/>
      <c r="C48" s="191" t="s">
        <v>389</v>
      </c>
      <c r="D48" s="217">
        <v>17100</v>
      </c>
      <c r="E48" s="319">
        <v>0</v>
      </c>
      <c r="F48" s="287"/>
      <c r="G48" s="288"/>
    </row>
    <row r="49" spans="1:7" x14ac:dyDescent="0.2">
      <c r="A49" s="318" t="s">
        <v>4</v>
      </c>
      <c r="B49" s="288"/>
      <c r="C49" s="191" t="s">
        <v>390</v>
      </c>
      <c r="D49" s="217">
        <v>323124</v>
      </c>
      <c r="E49" s="319">
        <v>0</v>
      </c>
      <c r="F49" s="287"/>
      <c r="G49" s="288"/>
    </row>
    <row r="50" spans="1:7" x14ac:dyDescent="0.2">
      <c r="A50" s="318" t="s">
        <v>5</v>
      </c>
      <c r="B50" s="288"/>
      <c r="C50" s="191" t="s">
        <v>593</v>
      </c>
      <c r="D50" s="217">
        <v>9300</v>
      </c>
      <c r="E50" s="319">
        <v>0</v>
      </c>
      <c r="F50" s="287"/>
      <c r="G50" s="288"/>
    </row>
    <row r="51" spans="1:7" x14ac:dyDescent="0.2">
      <c r="A51" s="318" t="s">
        <v>6</v>
      </c>
      <c r="B51" s="288"/>
      <c r="C51" s="191" t="s">
        <v>391</v>
      </c>
      <c r="D51" s="217">
        <v>186876</v>
      </c>
      <c r="E51" s="319">
        <v>0</v>
      </c>
      <c r="F51" s="287"/>
      <c r="G51" s="288"/>
    </row>
    <row r="52" spans="1:7" x14ac:dyDescent="0.2">
      <c r="A52" s="318" t="s">
        <v>8</v>
      </c>
      <c r="B52" s="288"/>
      <c r="C52" s="191" t="s">
        <v>594</v>
      </c>
      <c r="D52" s="217">
        <v>15426.73</v>
      </c>
      <c r="E52" s="319">
        <v>0</v>
      </c>
      <c r="F52" s="287"/>
      <c r="G52" s="288"/>
    </row>
    <row r="53" spans="1:7" x14ac:dyDescent="0.2">
      <c r="A53" s="318" t="s">
        <v>7</v>
      </c>
      <c r="B53" s="288"/>
      <c r="C53" s="191" t="s">
        <v>595</v>
      </c>
      <c r="D53" s="217">
        <v>623000</v>
      </c>
      <c r="E53" s="319">
        <v>0</v>
      </c>
      <c r="F53" s="287"/>
      <c r="G53" s="288"/>
    </row>
    <row r="54" spans="1:7" x14ac:dyDescent="0.2">
      <c r="A54" s="320" t="s">
        <v>29</v>
      </c>
      <c r="B54" s="306"/>
      <c r="C54" s="307"/>
      <c r="D54" s="218">
        <f>SUM(D12:D53)</f>
        <v>29243150.110000003</v>
      </c>
      <c r="E54" s="321">
        <f>SUM(E12:G53)</f>
        <v>29243150.109999999</v>
      </c>
      <c r="F54" s="287"/>
      <c r="G54" s="288"/>
    </row>
    <row r="55" spans="1:7" ht="0" hidden="1" customHeight="1" x14ac:dyDescent="0.2"/>
    <row r="56" spans="1:7" s="220" customFormat="1" ht="0" hidden="1" customHeight="1" x14ac:dyDescent="0.2"/>
    <row r="57" spans="1:7" s="220" customFormat="1" ht="0" hidden="1" customHeight="1" x14ac:dyDescent="0.2"/>
    <row r="59" spans="1:7" s="220" customFormat="1" ht="15" customHeight="1" x14ac:dyDescent="0.2">
      <c r="A59" s="255" t="s">
        <v>600</v>
      </c>
      <c r="B59" s="255"/>
      <c r="C59" s="255"/>
      <c r="D59" s="256"/>
      <c r="E59" s="257"/>
      <c r="F59" s="255"/>
      <c r="G59" s="255"/>
    </row>
    <row r="60" spans="1:7" s="220" customFormat="1" ht="15" customHeight="1" x14ac:dyDescent="0.2">
      <c r="A60" s="258" t="s">
        <v>601</v>
      </c>
      <c r="B60" s="259"/>
      <c r="C60" s="259"/>
      <c r="D60" s="256"/>
      <c r="E60" s="257"/>
      <c r="F60" s="259"/>
      <c r="G60" s="259"/>
    </row>
    <row r="61" spans="1:7" s="220" customFormat="1" ht="15" customHeight="1" x14ac:dyDescent="0.2">
      <c r="A61" s="260" t="s">
        <v>602</v>
      </c>
      <c r="B61" s="261"/>
      <c r="C61" s="261"/>
      <c r="D61" s="262"/>
      <c r="E61" s="257"/>
      <c r="F61" s="259"/>
      <c r="G61" s="261"/>
    </row>
  </sheetData>
  <mergeCells count="92">
    <mergeCell ref="A2:F2"/>
    <mergeCell ref="A4:F4"/>
    <mergeCell ref="E31:G31"/>
    <mergeCell ref="A32:B32"/>
    <mergeCell ref="E32:G32"/>
    <mergeCell ref="A27:B27"/>
    <mergeCell ref="E27:G27"/>
    <mergeCell ref="A29:B29"/>
    <mergeCell ref="A30:B30"/>
    <mergeCell ref="E30:G30"/>
    <mergeCell ref="A31:B31"/>
    <mergeCell ref="A28:B28"/>
    <mergeCell ref="E28:G28"/>
    <mergeCell ref="A11:B11"/>
    <mergeCell ref="E11:G11"/>
    <mergeCell ref="A12:B12"/>
    <mergeCell ref="E22:G22"/>
    <mergeCell ref="A26:B26"/>
    <mergeCell ref="A16:B16"/>
    <mergeCell ref="E16:G16"/>
    <mergeCell ref="E17:G17"/>
    <mergeCell ref="A17:B17"/>
    <mergeCell ref="A23:B23"/>
    <mergeCell ref="E23:G23"/>
    <mergeCell ref="A24:B24"/>
    <mergeCell ref="E24:G24"/>
    <mergeCell ref="A20:B20"/>
    <mergeCell ref="E20:G20"/>
    <mergeCell ref="A21:B21"/>
    <mergeCell ref="E21:G21"/>
    <mergeCell ref="A22:B22"/>
    <mergeCell ref="A6:F6"/>
    <mergeCell ref="A8:F8"/>
    <mergeCell ref="A18:B18"/>
    <mergeCell ref="E18:G18"/>
    <mergeCell ref="A19:B19"/>
    <mergeCell ref="E19:G19"/>
    <mergeCell ref="E12:G12"/>
    <mergeCell ref="A13:B13"/>
    <mergeCell ref="E13:G13"/>
    <mergeCell ref="A14:B14"/>
    <mergeCell ref="E14:G14"/>
    <mergeCell ref="A15:B15"/>
    <mergeCell ref="E15:G15"/>
    <mergeCell ref="A37:B37"/>
    <mergeCell ref="E37:G37"/>
    <mergeCell ref="A25:B25"/>
    <mergeCell ref="E25:G25"/>
    <mergeCell ref="E26:G26"/>
    <mergeCell ref="E29:G29"/>
    <mergeCell ref="A35:B35"/>
    <mergeCell ref="E36:G36"/>
    <mergeCell ref="A33:B33"/>
    <mergeCell ref="E33:G33"/>
    <mergeCell ref="A34:B34"/>
    <mergeCell ref="E34:G34"/>
    <mergeCell ref="E35:G35"/>
    <mergeCell ref="A36:B36"/>
    <mergeCell ref="A38:B38"/>
    <mergeCell ref="E38:G38"/>
    <mergeCell ref="A39:B39"/>
    <mergeCell ref="E39:G39"/>
    <mergeCell ref="A40:B40"/>
    <mergeCell ref="E40:G40"/>
    <mergeCell ref="A41:B41"/>
    <mergeCell ref="E41:G41"/>
    <mergeCell ref="A42:B42"/>
    <mergeCell ref="E42:G42"/>
    <mergeCell ref="A43:B43"/>
    <mergeCell ref="E43:G43"/>
    <mergeCell ref="A44:B44"/>
    <mergeCell ref="E44:G44"/>
    <mergeCell ref="A45:B45"/>
    <mergeCell ref="E45:G45"/>
    <mergeCell ref="A46:B46"/>
    <mergeCell ref="E46:G46"/>
    <mergeCell ref="A47:B47"/>
    <mergeCell ref="E47:G47"/>
    <mergeCell ref="A48:B48"/>
    <mergeCell ref="E48:G48"/>
    <mergeCell ref="A49:B49"/>
    <mergeCell ref="E49:G49"/>
    <mergeCell ref="A53:B53"/>
    <mergeCell ref="E53:G53"/>
    <mergeCell ref="A54:C54"/>
    <mergeCell ref="E54:G54"/>
    <mergeCell ref="A50:B50"/>
    <mergeCell ref="E50:G50"/>
    <mergeCell ref="A51:B51"/>
    <mergeCell ref="E51:G51"/>
    <mergeCell ref="A52:B52"/>
    <mergeCell ref="E52:G52"/>
  </mergeCells>
  <pageMargins left="0.39370078740157483" right="0.23622047244094491" top="0.51181102362204722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B17" sqref="B17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332" t="s">
        <v>88</v>
      </c>
      <c r="B1" s="332"/>
      <c r="C1" s="332"/>
      <c r="D1" s="332"/>
      <c r="E1" s="332"/>
      <c r="F1" s="332"/>
      <c r="G1" s="332"/>
    </row>
    <row r="2" spans="1:9" ht="21.75" x14ac:dyDescent="0.45">
      <c r="A2" s="332" t="s">
        <v>56</v>
      </c>
      <c r="B2" s="332"/>
      <c r="C2" s="332"/>
      <c r="D2" s="332"/>
      <c r="E2" s="332"/>
      <c r="F2" s="332"/>
      <c r="G2" s="332"/>
    </row>
    <row r="3" spans="1:9" ht="21.75" x14ac:dyDescent="0.45">
      <c r="A3" s="332" t="s">
        <v>603</v>
      </c>
      <c r="B3" s="332"/>
      <c r="C3" s="332"/>
      <c r="D3" s="332"/>
      <c r="E3" s="332"/>
      <c r="F3" s="332"/>
      <c r="G3" s="332"/>
    </row>
    <row r="4" spans="1:9" ht="21.75" x14ac:dyDescent="0.45">
      <c r="A4" s="45" t="s">
        <v>57</v>
      </c>
      <c r="B4" s="45"/>
      <c r="C4" s="99"/>
      <c r="D4" s="46"/>
      <c r="E4" s="46"/>
      <c r="F4" s="46"/>
      <c r="G4" s="47"/>
    </row>
    <row r="5" spans="1:9" x14ac:dyDescent="0.45">
      <c r="A5" s="326" t="s">
        <v>37</v>
      </c>
      <c r="B5" s="327"/>
      <c r="C5" s="330" t="s">
        <v>0</v>
      </c>
      <c r="D5" s="330" t="s">
        <v>36</v>
      </c>
      <c r="E5" s="330" t="s">
        <v>58</v>
      </c>
      <c r="F5" s="48" t="s">
        <v>59</v>
      </c>
      <c r="G5" s="48" t="s">
        <v>60</v>
      </c>
    </row>
    <row r="6" spans="1:9" x14ac:dyDescent="0.45">
      <c r="A6" s="328"/>
      <c r="B6" s="329"/>
      <c r="C6" s="331"/>
      <c r="D6" s="331"/>
      <c r="E6" s="331"/>
      <c r="F6" s="49" t="s">
        <v>61</v>
      </c>
      <c r="G6" s="49" t="s">
        <v>62</v>
      </c>
    </row>
    <row r="7" spans="1:9" s="52" customFormat="1" x14ac:dyDescent="0.45">
      <c r="A7" s="50" t="s">
        <v>63</v>
      </c>
      <c r="B7" s="100"/>
      <c r="C7" s="101">
        <v>41000000</v>
      </c>
      <c r="D7" s="51">
        <f>D8+D12+D19+D22+D24</f>
        <v>1419640</v>
      </c>
      <c r="E7" s="51">
        <f>E8+E12+E19+E22+E24</f>
        <v>145866.21</v>
      </c>
      <c r="F7" s="149" t="s">
        <v>1</v>
      </c>
      <c r="G7" s="51">
        <f>D7-E7</f>
        <v>1273773.79</v>
      </c>
    </row>
    <row r="8" spans="1:9" x14ac:dyDescent="0.45">
      <c r="A8" s="53" t="s">
        <v>47</v>
      </c>
      <c r="B8" s="66"/>
      <c r="C8" s="102">
        <v>41100000</v>
      </c>
      <c r="D8" s="54">
        <f>SUM(D9:D11)</f>
        <v>231740</v>
      </c>
      <c r="E8" s="54">
        <f>E9+E10+E11</f>
        <v>2303.7999999999997</v>
      </c>
      <c r="F8" s="55" t="s">
        <v>1</v>
      </c>
      <c r="G8" s="56">
        <f>D8-E8</f>
        <v>229436.2</v>
      </c>
      <c r="I8" s="57"/>
    </row>
    <row r="9" spans="1:9" x14ac:dyDescent="0.45">
      <c r="A9" s="58"/>
      <c r="B9" s="64" t="s">
        <v>64</v>
      </c>
      <c r="C9" s="102">
        <v>41100001</v>
      </c>
      <c r="D9" s="59">
        <v>45000</v>
      </c>
      <c r="E9" s="59">
        <v>0</v>
      </c>
      <c r="F9" s="60" t="s">
        <v>1</v>
      </c>
      <c r="G9" s="61">
        <f t="shared" ref="G9:G20" si="0">E9-D9</f>
        <v>-45000</v>
      </c>
    </row>
    <row r="10" spans="1:9" x14ac:dyDescent="0.45">
      <c r="A10" s="58"/>
      <c r="B10" s="64" t="s">
        <v>65</v>
      </c>
      <c r="C10" s="102">
        <v>41100002</v>
      </c>
      <c r="D10" s="59">
        <v>180000</v>
      </c>
      <c r="E10" s="59">
        <f>108.06+2195.74</f>
        <v>2303.7999999999997</v>
      </c>
      <c r="F10" s="60" t="s">
        <v>1</v>
      </c>
      <c r="G10" s="61">
        <f t="shared" si="0"/>
        <v>-177696.2</v>
      </c>
    </row>
    <row r="11" spans="1:9" x14ac:dyDescent="0.45">
      <c r="A11" s="58"/>
      <c r="B11" s="64" t="s">
        <v>66</v>
      </c>
      <c r="C11" s="102">
        <v>41100003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41200000</v>
      </c>
      <c r="D12" s="54">
        <f>SUM(D13:D17)</f>
        <v>47900</v>
      </c>
      <c r="E12" s="54">
        <f>SUM(E13:E18)</f>
        <v>3747</v>
      </c>
      <c r="F12" s="55" t="s">
        <v>1</v>
      </c>
      <c r="G12" s="56">
        <f t="shared" si="0"/>
        <v>-44153</v>
      </c>
    </row>
    <row r="13" spans="1:9" x14ac:dyDescent="0.45">
      <c r="A13" s="58"/>
      <c r="B13" s="64" t="s">
        <v>522</v>
      </c>
      <c r="C13" s="102">
        <v>41210007</v>
      </c>
      <c r="D13" s="59">
        <v>1000</v>
      </c>
      <c r="E13" s="63">
        <v>0</v>
      </c>
      <c r="F13" s="60" t="s">
        <v>1</v>
      </c>
      <c r="G13" s="61">
        <f t="shared" si="0"/>
        <v>-1000</v>
      </c>
    </row>
    <row r="14" spans="1:9" x14ac:dyDescent="0.45">
      <c r="A14" s="58"/>
      <c r="B14" s="64" t="s">
        <v>67</v>
      </c>
      <c r="C14" s="102">
        <v>41210029</v>
      </c>
      <c r="D14" s="59">
        <v>900</v>
      </c>
      <c r="E14" s="63">
        <f>280+100</f>
        <v>380</v>
      </c>
      <c r="F14" s="60" t="s">
        <v>1</v>
      </c>
      <c r="G14" s="61">
        <f t="shared" si="0"/>
        <v>-520</v>
      </c>
    </row>
    <row r="15" spans="1:9" x14ac:dyDescent="0.45">
      <c r="A15" s="58"/>
      <c r="B15" s="64" t="s">
        <v>68</v>
      </c>
      <c r="C15" s="102">
        <v>41220002</v>
      </c>
      <c r="D15" s="59">
        <v>5500</v>
      </c>
      <c r="E15" s="63">
        <v>0</v>
      </c>
      <c r="F15" s="60" t="s">
        <v>1</v>
      </c>
      <c r="G15" s="61">
        <f t="shared" si="0"/>
        <v>-5500</v>
      </c>
    </row>
    <row r="16" spans="1:9" x14ac:dyDescent="0.45">
      <c r="A16" s="58"/>
      <c r="B16" s="64" t="s">
        <v>69</v>
      </c>
      <c r="C16" s="102">
        <v>41220010</v>
      </c>
      <c r="D16" s="59">
        <v>40000</v>
      </c>
      <c r="E16" s="63">
        <f>1794+1503</f>
        <v>3297</v>
      </c>
      <c r="F16" s="60" t="s">
        <v>1</v>
      </c>
      <c r="G16" s="61">
        <f t="shared" si="0"/>
        <v>-36703</v>
      </c>
    </row>
    <row r="17" spans="1:7" x14ac:dyDescent="0.45">
      <c r="A17" s="58"/>
      <c r="B17" s="64" t="s">
        <v>177</v>
      </c>
      <c r="C17" s="102">
        <v>41230007</v>
      </c>
      <c r="D17" s="59">
        <v>500</v>
      </c>
      <c r="E17" s="63">
        <v>0</v>
      </c>
      <c r="F17" s="60" t="s">
        <v>1</v>
      </c>
      <c r="G17" s="61">
        <f t="shared" si="0"/>
        <v>-500</v>
      </c>
    </row>
    <row r="18" spans="1:7" x14ac:dyDescent="0.45">
      <c r="A18" s="58"/>
      <c r="B18" s="148" t="s">
        <v>581</v>
      </c>
      <c r="C18" s="102"/>
      <c r="D18" s="59"/>
      <c r="E18" s="63">
        <v>70</v>
      </c>
      <c r="F18" s="60"/>
      <c r="G18" s="61"/>
    </row>
    <row r="19" spans="1:7" x14ac:dyDescent="0.45">
      <c r="A19" s="65" t="s">
        <v>45</v>
      </c>
      <c r="B19" s="66"/>
      <c r="C19" s="103">
        <v>41300000</v>
      </c>
      <c r="D19" s="54">
        <f>SUM(D20:D20)</f>
        <v>300000</v>
      </c>
      <c r="E19" s="54">
        <f>SUM(E20:E20)</f>
        <v>6470.41</v>
      </c>
      <c r="F19" s="55" t="s">
        <v>1</v>
      </c>
      <c r="G19" s="56">
        <f t="shared" si="0"/>
        <v>-293529.59000000003</v>
      </c>
    </row>
    <row r="20" spans="1:7" x14ac:dyDescent="0.45">
      <c r="A20" s="58"/>
      <c r="B20" s="64" t="s">
        <v>70</v>
      </c>
      <c r="C20" s="102">
        <v>41300003</v>
      </c>
      <c r="D20" s="59">
        <v>300000</v>
      </c>
      <c r="E20" s="63">
        <v>6470.41</v>
      </c>
      <c r="F20" s="60" t="s">
        <v>1</v>
      </c>
      <c r="G20" s="61">
        <f t="shared" si="0"/>
        <v>-293529.59000000003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41400000</v>
      </c>
      <c r="D22" s="54">
        <f>SUM(D23)</f>
        <v>710000</v>
      </c>
      <c r="E22" s="68">
        <f>E23</f>
        <v>125045</v>
      </c>
      <c r="F22" s="67" t="s">
        <v>1</v>
      </c>
      <c r="G22" s="56">
        <f>E22-D22</f>
        <v>-584955</v>
      </c>
    </row>
    <row r="23" spans="1:7" x14ac:dyDescent="0.45">
      <c r="A23" s="58"/>
      <c r="B23" s="64" t="s">
        <v>71</v>
      </c>
      <c r="C23" s="102">
        <v>41400006</v>
      </c>
      <c r="D23" s="59">
        <v>710000</v>
      </c>
      <c r="E23" s="63">
        <f>53375+71670</f>
        <v>125045</v>
      </c>
      <c r="F23" s="60" t="s">
        <v>1</v>
      </c>
      <c r="G23" s="69">
        <f>E23-D23</f>
        <v>-584955</v>
      </c>
    </row>
    <row r="24" spans="1:7" x14ac:dyDescent="0.45">
      <c r="A24" s="53" t="s">
        <v>43</v>
      </c>
      <c r="B24" s="66"/>
      <c r="C24" s="102">
        <v>41500000</v>
      </c>
      <c r="D24" s="54">
        <f>SUM(D25:D26)</f>
        <v>130000</v>
      </c>
      <c r="E24" s="68">
        <f>E25+E26</f>
        <v>8300</v>
      </c>
      <c r="F24" s="55" t="s">
        <v>1</v>
      </c>
      <c r="G24" s="56">
        <f>D24-E24</f>
        <v>121700</v>
      </c>
    </row>
    <row r="25" spans="1:7" x14ac:dyDescent="0.45">
      <c r="A25" s="58"/>
      <c r="B25" s="64" t="s">
        <v>72</v>
      </c>
      <c r="C25" s="102">
        <v>41500004</v>
      </c>
      <c r="D25" s="59">
        <v>80000</v>
      </c>
      <c r="E25" s="63">
        <v>0</v>
      </c>
      <c r="F25" s="60" t="s">
        <v>1</v>
      </c>
      <c r="G25" s="61">
        <f>E25-D25</f>
        <v>-80000</v>
      </c>
    </row>
    <row r="26" spans="1:7" x14ac:dyDescent="0.45">
      <c r="A26" s="58"/>
      <c r="B26" s="64" t="s">
        <v>73</v>
      </c>
      <c r="C26" s="102">
        <v>41599999</v>
      </c>
      <c r="D26" s="59">
        <v>50000</v>
      </c>
      <c r="E26" s="63">
        <f>1500+6800</f>
        <v>8300</v>
      </c>
      <c r="F26" s="60" t="s">
        <v>1</v>
      </c>
      <c r="G26" s="61">
        <f>E26-D26</f>
        <v>-41700</v>
      </c>
    </row>
    <row r="27" spans="1:7" s="52" customFormat="1" x14ac:dyDescent="0.45">
      <c r="A27" s="50" t="s">
        <v>74</v>
      </c>
      <c r="B27" s="100"/>
      <c r="C27" s="104">
        <v>42000000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42100000</v>
      </c>
      <c r="D28" s="70">
        <f>SUM(D29:D40)</f>
        <v>17183150</v>
      </c>
      <c r="E28" s="70">
        <f>SUM(E29:E40)</f>
        <v>1442888.21</v>
      </c>
      <c r="F28" s="74" t="s">
        <v>1</v>
      </c>
      <c r="G28" s="56">
        <f t="shared" ref="G28:G36" si="1">E28-D28</f>
        <v>-15740261.789999999</v>
      </c>
    </row>
    <row r="29" spans="1:7" x14ac:dyDescent="0.45">
      <c r="A29" s="58"/>
      <c r="B29" s="64" t="s">
        <v>174</v>
      </c>
      <c r="C29" s="102">
        <v>42100001</v>
      </c>
      <c r="D29" s="59">
        <v>380000</v>
      </c>
      <c r="E29" s="59">
        <v>0</v>
      </c>
      <c r="F29" s="60" t="s">
        <v>1</v>
      </c>
      <c r="G29" s="61">
        <f t="shared" si="1"/>
        <v>-380000</v>
      </c>
    </row>
    <row r="30" spans="1:7" x14ac:dyDescent="0.45">
      <c r="A30" s="58"/>
      <c r="B30" s="64" t="s">
        <v>75</v>
      </c>
      <c r="C30" s="102">
        <v>42100002</v>
      </c>
      <c r="D30" s="59">
        <v>7750000</v>
      </c>
      <c r="E30" s="59">
        <v>0</v>
      </c>
      <c r="F30" s="60" t="s">
        <v>1</v>
      </c>
      <c r="G30" s="61">
        <f t="shared" si="1"/>
        <v>-7750000</v>
      </c>
    </row>
    <row r="31" spans="1:7" x14ac:dyDescent="0.45">
      <c r="A31" s="58"/>
      <c r="B31" s="64" t="s">
        <v>76</v>
      </c>
      <c r="C31" s="102">
        <v>42100004</v>
      </c>
      <c r="D31" s="59">
        <v>3300000</v>
      </c>
      <c r="E31" s="59">
        <v>453203.94</v>
      </c>
      <c r="F31" s="60" t="s">
        <v>1</v>
      </c>
      <c r="G31" s="61">
        <f t="shared" si="1"/>
        <v>-2846796.06</v>
      </c>
    </row>
    <row r="32" spans="1:7" x14ac:dyDescent="0.45">
      <c r="A32" s="58"/>
      <c r="B32" s="64" t="s">
        <v>77</v>
      </c>
      <c r="C32" s="102">
        <v>42100005</v>
      </c>
      <c r="D32" s="59">
        <v>130000</v>
      </c>
      <c r="E32" s="59">
        <v>0</v>
      </c>
      <c r="F32" s="60" t="s">
        <v>1</v>
      </c>
      <c r="G32" s="61">
        <f t="shared" si="1"/>
        <v>-130000</v>
      </c>
    </row>
    <row r="33" spans="1:9" x14ac:dyDescent="0.45">
      <c r="A33" s="58"/>
      <c r="B33" s="64" t="s">
        <v>78</v>
      </c>
      <c r="C33" s="102">
        <v>42100006</v>
      </c>
      <c r="D33" s="59">
        <v>1650000</v>
      </c>
      <c r="E33" s="59">
        <v>0</v>
      </c>
      <c r="F33" s="60" t="s">
        <v>1</v>
      </c>
      <c r="G33" s="61">
        <f t="shared" si="1"/>
        <v>-1650000</v>
      </c>
    </row>
    <row r="34" spans="1:9" x14ac:dyDescent="0.45">
      <c r="A34" s="58" t="s">
        <v>79</v>
      </c>
      <c r="B34" s="64" t="s">
        <v>80</v>
      </c>
      <c r="C34" s="102">
        <v>42100007</v>
      </c>
      <c r="D34" s="59">
        <v>3400000</v>
      </c>
      <c r="E34" s="59">
        <v>938751.53</v>
      </c>
      <c r="F34" s="60" t="s">
        <v>1</v>
      </c>
      <c r="G34" s="61">
        <f t="shared" si="1"/>
        <v>-2461248.4699999997</v>
      </c>
    </row>
    <row r="35" spans="1:9" x14ac:dyDescent="0.45">
      <c r="A35" s="58"/>
      <c r="B35" s="64" t="s">
        <v>97</v>
      </c>
      <c r="C35" s="102">
        <v>42100009</v>
      </c>
      <c r="D35" s="59">
        <v>750</v>
      </c>
      <c r="E35" s="59">
        <v>58.2</v>
      </c>
      <c r="F35" s="60" t="s">
        <v>1</v>
      </c>
      <c r="G35" s="61">
        <f t="shared" si="1"/>
        <v>-691.8</v>
      </c>
    </row>
    <row r="36" spans="1:9" x14ac:dyDescent="0.45">
      <c r="A36" s="58"/>
      <c r="B36" s="64" t="s">
        <v>81</v>
      </c>
      <c r="C36" s="102">
        <v>42100012</v>
      </c>
      <c r="D36" s="59">
        <v>120000</v>
      </c>
      <c r="E36" s="59">
        <v>0</v>
      </c>
      <c r="F36" s="60" t="s">
        <v>1</v>
      </c>
      <c r="G36" s="61">
        <f t="shared" si="1"/>
        <v>-120000</v>
      </c>
      <c r="H36" s="57"/>
    </row>
    <row r="37" spans="1:9" x14ac:dyDescent="0.45">
      <c r="A37" s="58"/>
      <c r="B37" s="64" t="s">
        <v>82</v>
      </c>
      <c r="C37" s="102">
        <v>42100013</v>
      </c>
      <c r="D37" s="59">
        <v>130000</v>
      </c>
      <c r="E37" s="59">
        <v>10952.54</v>
      </c>
      <c r="F37" s="60" t="s">
        <v>1</v>
      </c>
      <c r="G37" s="61">
        <f>D37-E37</f>
        <v>119047.45999999999</v>
      </c>
      <c r="H37" s="57"/>
    </row>
    <row r="38" spans="1:9" x14ac:dyDescent="0.45">
      <c r="A38" s="58"/>
      <c r="B38" s="64" t="s">
        <v>89</v>
      </c>
      <c r="C38" s="102">
        <v>42100014</v>
      </c>
      <c r="D38" s="59">
        <v>1400</v>
      </c>
      <c r="E38" s="59">
        <v>0</v>
      </c>
      <c r="F38" s="60" t="s">
        <v>1</v>
      </c>
      <c r="G38" s="61">
        <f>D38-E38</f>
        <v>1400</v>
      </c>
      <c r="H38" s="57"/>
    </row>
    <row r="39" spans="1:9" x14ac:dyDescent="0.45">
      <c r="A39" s="58"/>
      <c r="B39" s="148" t="s">
        <v>207</v>
      </c>
      <c r="C39" s="102">
        <v>42100015</v>
      </c>
      <c r="D39" s="59">
        <v>320000</v>
      </c>
      <c r="E39" s="59">
        <v>39922</v>
      </c>
      <c r="F39" s="60" t="s">
        <v>1</v>
      </c>
      <c r="G39" s="61">
        <f>E39-D39</f>
        <v>-280078</v>
      </c>
      <c r="H39" s="57"/>
    </row>
    <row r="40" spans="1:9" x14ac:dyDescent="0.45">
      <c r="A40" s="183"/>
      <c r="B40" s="184" t="s">
        <v>102</v>
      </c>
      <c r="C40" s="49">
        <v>42100017</v>
      </c>
      <c r="D40" s="185">
        <v>1000</v>
      </c>
      <c r="E40" s="185">
        <v>0</v>
      </c>
      <c r="F40" s="186" t="s">
        <v>1</v>
      </c>
      <c r="G40" s="182">
        <f>D40-E40</f>
        <v>1000</v>
      </c>
      <c r="H40" s="57"/>
    </row>
    <row r="41" spans="1:9" s="52" customFormat="1" x14ac:dyDescent="0.45">
      <c r="A41" s="75" t="s">
        <v>83</v>
      </c>
      <c r="B41" s="81"/>
      <c r="C41" s="105">
        <v>43000000</v>
      </c>
      <c r="D41" s="180">
        <f>SUM(D42:D45)</f>
        <v>26479010</v>
      </c>
      <c r="E41" s="180">
        <f>SUM(E42)</f>
        <v>7146168</v>
      </c>
      <c r="F41" s="181" t="s">
        <v>1</v>
      </c>
      <c r="G41" s="182">
        <f>D41-E41</f>
        <v>19332842</v>
      </c>
    </row>
    <row r="42" spans="1:9" x14ac:dyDescent="0.45">
      <c r="A42" s="58"/>
      <c r="B42" s="64" t="s">
        <v>178</v>
      </c>
      <c r="C42" s="102">
        <v>43100002</v>
      </c>
      <c r="D42" s="63">
        <v>26479010</v>
      </c>
      <c r="E42" s="77">
        <v>7146168</v>
      </c>
      <c r="F42" s="62" t="s">
        <v>1</v>
      </c>
      <c r="G42" s="69">
        <f>D42-E42</f>
        <v>19332842</v>
      </c>
    </row>
    <row r="43" spans="1:9" x14ac:dyDescent="0.45">
      <c r="A43" s="75" t="s">
        <v>84</v>
      </c>
      <c r="B43" s="81"/>
      <c r="C43" s="105"/>
      <c r="D43" s="76"/>
      <c r="E43" s="76">
        <f>E44+E45</f>
        <v>0</v>
      </c>
      <c r="F43" s="76"/>
      <c r="G43" s="76">
        <f>G44+G45</f>
        <v>0</v>
      </c>
    </row>
    <row r="44" spans="1:9" x14ac:dyDescent="0.45">
      <c r="A44" s="75"/>
      <c r="B44" s="150" t="s">
        <v>103</v>
      </c>
      <c r="C44" s="107"/>
      <c r="D44" s="89"/>
      <c r="E44" s="108">
        <v>0</v>
      </c>
      <c r="F44" s="90"/>
      <c r="G44" s="109">
        <f>E44</f>
        <v>0</v>
      </c>
      <c r="H44" s="52"/>
    </row>
    <row r="45" spans="1:9" x14ac:dyDescent="0.45">
      <c r="A45" s="75"/>
      <c r="B45" s="106" t="s">
        <v>179</v>
      </c>
      <c r="C45" s="107"/>
      <c r="D45" s="76"/>
      <c r="E45" s="110">
        <f>SUM(E46:E46)</f>
        <v>0</v>
      </c>
      <c r="F45" s="74"/>
      <c r="G45" s="111">
        <f>SUM(G46:G46)</f>
        <v>0</v>
      </c>
      <c r="H45" s="52"/>
    </row>
    <row r="46" spans="1:9" x14ac:dyDescent="0.45">
      <c r="A46" s="58"/>
      <c r="B46" s="64"/>
      <c r="C46" s="102"/>
      <c r="D46" s="59"/>
      <c r="E46" s="59"/>
      <c r="F46" s="62"/>
      <c r="G46" s="59">
        <f>E46</f>
        <v>0</v>
      </c>
    </row>
    <row r="47" spans="1:9" s="52" customFormat="1" x14ac:dyDescent="0.45">
      <c r="A47" s="78" t="s">
        <v>87</v>
      </c>
      <c r="B47" s="112"/>
      <c r="C47" s="113"/>
      <c r="D47" s="76">
        <f>+D7+D28+D41</f>
        <v>45081800</v>
      </c>
      <c r="E47" s="76">
        <f>E7+E28+E41</f>
        <v>8734922.4199999999</v>
      </c>
      <c r="F47" s="74" t="s">
        <v>1</v>
      </c>
      <c r="G47" s="70">
        <f>D47-E47</f>
        <v>36346877.579999998</v>
      </c>
      <c r="H47" s="79"/>
      <c r="I47" s="79"/>
    </row>
    <row r="48" spans="1:9" s="52" customFormat="1" x14ac:dyDescent="0.45">
      <c r="A48" s="80"/>
      <c r="B48" s="81"/>
      <c r="C48" s="114"/>
      <c r="D48" s="82"/>
      <c r="E48" s="82"/>
      <c r="F48" s="83"/>
      <c r="G48" s="84"/>
      <c r="H48" s="79"/>
    </row>
    <row r="49" spans="1:9" x14ac:dyDescent="0.45">
      <c r="A49" s="85"/>
      <c r="B49" s="85"/>
      <c r="C49" s="92"/>
      <c r="D49" s="85"/>
      <c r="E49" s="85"/>
      <c r="F49" s="85"/>
      <c r="G49" s="85"/>
    </row>
    <row r="50" spans="1:9" x14ac:dyDescent="0.45">
      <c r="A50" s="86"/>
      <c r="B50" s="86"/>
      <c r="C50" s="115"/>
      <c r="D50" s="86"/>
      <c r="E50" s="86"/>
      <c r="F50" s="86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E52" s="87"/>
      <c r="G52" s="57"/>
      <c r="I52" s="57"/>
    </row>
    <row r="53" spans="1:9" x14ac:dyDescent="0.45">
      <c r="E53" s="87"/>
      <c r="G53" s="57"/>
    </row>
    <row r="54" spans="1:9" x14ac:dyDescent="0.45">
      <c r="E54" s="87"/>
    </row>
    <row r="55" spans="1:9" x14ac:dyDescent="0.45">
      <c r="E55" s="87"/>
    </row>
    <row r="56" spans="1:9" x14ac:dyDescent="0.45">
      <c r="E56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9" sqref="C9"/>
    </sheetView>
  </sheetViews>
  <sheetFormatPr defaultRowHeight="16.5" x14ac:dyDescent="0.35"/>
  <cols>
    <col min="1" max="1" width="19.28515625" style="151" customWidth="1"/>
    <col min="2" max="2" width="25" style="151" customWidth="1"/>
    <col min="3" max="3" width="14.28515625" style="151" customWidth="1"/>
    <col min="4" max="4" width="22.28515625" style="151" customWidth="1"/>
    <col min="5" max="5" width="25.85546875" style="151" bestFit="1" customWidth="1"/>
    <col min="6" max="6" width="12.7109375" style="151" bestFit="1" customWidth="1"/>
    <col min="7" max="256" width="9.140625" style="151"/>
    <col min="257" max="257" width="19.140625" style="151" bestFit="1" customWidth="1"/>
    <col min="258" max="258" width="21.7109375" style="151" customWidth="1"/>
    <col min="259" max="259" width="12.85546875" style="151" customWidth="1"/>
    <col min="260" max="260" width="21.42578125" style="151" customWidth="1"/>
    <col min="261" max="261" width="22.7109375" style="151" customWidth="1"/>
    <col min="262" max="262" width="15.28515625" style="151" customWidth="1"/>
    <col min="263" max="512" width="9.140625" style="151"/>
    <col min="513" max="513" width="19.140625" style="151" bestFit="1" customWidth="1"/>
    <col min="514" max="514" width="21.7109375" style="151" customWidth="1"/>
    <col min="515" max="515" width="12.85546875" style="151" customWidth="1"/>
    <col min="516" max="516" width="21.42578125" style="151" customWidth="1"/>
    <col min="517" max="517" width="22.7109375" style="151" customWidth="1"/>
    <col min="518" max="518" width="15.28515625" style="151" customWidth="1"/>
    <col min="519" max="768" width="9.140625" style="151"/>
    <col min="769" max="769" width="19.140625" style="151" bestFit="1" customWidth="1"/>
    <col min="770" max="770" width="21.7109375" style="151" customWidth="1"/>
    <col min="771" max="771" width="12.85546875" style="151" customWidth="1"/>
    <col min="772" max="772" width="21.42578125" style="151" customWidth="1"/>
    <col min="773" max="773" width="22.7109375" style="151" customWidth="1"/>
    <col min="774" max="774" width="15.28515625" style="151" customWidth="1"/>
    <col min="775" max="1024" width="9.140625" style="151"/>
    <col min="1025" max="1025" width="19.140625" style="151" bestFit="1" customWidth="1"/>
    <col min="1026" max="1026" width="21.7109375" style="151" customWidth="1"/>
    <col min="1027" max="1027" width="12.85546875" style="151" customWidth="1"/>
    <col min="1028" max="1028" width="21.42578125" style="151" customWidth="1"/>
    <col min="1029" max="1029" width="22.7109375" style="151" customWidth="1"/>
    <col min="1030" max="1030" width="15.28515625" style="151" customWidth="1"/>
    <col min="1031" max="1280" width="9.140625" style="151"/>
    <col min="1281" max="1281" width="19.140625" style="151" bestFit="1" customWidth="1"/>
    <col min="1282" max="1282" width="21.7109375" style="151" customWidth="1"/>
    <col min="1283" max="1283" width="12.85546875" style="151" customWidth="1"/>
    <col min="1284" max="1284" width="21.42578125" style="151" customWidth="1"/>
    <col min="1285" max="1285" width="22.7109375" style="151" customWidth="1"/>
    <col min="1286" max="1286" width="15.28515625" style="151" customWidth="1"/>
    <col min="1287" max="1536" width="9.140625" style="151"/>
    <col min="1537" max="1537" width="19.140625" style="151" bestFit="1" customWidth="1"/>
    <col min="1538" max="1538" width="21.7109375" style="151" customWidth="1"/>
    <col min="1539" max="1539" width="12.85546875" style="151" customWidth="1"/>
    <col min="1540" max="1540" width="21.42578125" style="151" customWidth="1"/>
    <col min="1541" max="1541" width="22.7109375" style="151" customWidth="1"/>
    <col min="1542" max="1542" width="15.28515625" style="151" customWidth="1"/>
    <col min="1543" max="1792" width="9.140625" style="151"/>
    <col min="1793" max="1793" width="19.140625" style="151" bestFit="1" customWidth="1"/>
    <col min="1794" max="1794" width="21.7109375" style="151" customWidth="1"/>
    <col min="1795" max="1795" width="12.85546875" style="151" customWidth="1"/>
    <col min="1796" max="1796" width="21.42578125" style="151" customWidth="1"/>
    <col min="1797" max="1797" width="22.7109375" style="151" customWidth="1"/>
    <col min="1798" max="1798" width="15.28515625" style="151" customWidth="1"/>
    <col min="1799" max="2048" width="9.140625" style="151"/>
    <col min="2049" max="2049" width="19.140625" style="151" bestFit="1" customWidth="1"/>
    <col min="2050" max="2050" width="21.7109375" style="151" customWidth="1"/>
    <col min="2051" max="2051" width="12.85546875" style="151" customWidth="1"/>
    <col min="2052" max="2052" width="21.42578125" style="151" customWidth="1"/>
    <col min="2053" max="2053" width="22.7109375" style="151" customWidth="1"/>
    <col min="2054" max="2054" width="15.28515625" style="151" customWidth="1"/>
    <col min="2055" max="2304" width="9.140625" style="151"/>
    <col min="2305" max="2305" width="19.140625" style="151" bestFit="1" customWidth="1"/>
    <col min="2306" max="2306" width="21.7109375" style="151" customWidth="1"/>
    <col min="2307" max="2307" width="12.85546875" style="151" customWidth="1"/>
    <col min="2308" max="2308" width="21.42578125" style="151" customWidth="1"/>
    <col min="2309" max="2309" width="22.7109375" style="151" customWidth="1"/>
    <col min="2310" max="2310" width="15.28515625" style="151" customWidth="1"/>
    <col min="2311" max="2560" width="9.140625" style="151"/>
    <col min="2561" max="2561" width="19.140625" style="151" bestFit="1" customWidth="1"/>
    <col min="2562" max="2562" width="21.7109375" style="151" customWidth="1"/>
    <col min="2563" max="2563" width="12.85546875" style="151" customWidth="1"/>
    <col min="2564" max="2564" width="21.42578125" style="151" customWidth="1"/>
    <col min="2565" max="2565" width="22.7109375" style="151" customWidth="1"/>
    <col min="2566" max="2566" width="15.28515625" style="151" customWidth="1"/>
    <col min="2567" max="2816" width="9.140625" style="151"/>
    <col min="2817" max="2817" width="19.140625" style="151" bestFit="1" customWidth="1"/>
    <col min="2818" max="2818" width="21.7109375" style="151" customWidth="1"/>
    <col min="2819" max="2819" width="12.85546875" style="151" customWidth="1"/>
    <col min="2820" max="2820" width="21.42578125" style="151" customWidth="1"/>
    <col min="2821" max="2821" width="22.7109375" style="151" customWidth="1"/>
    <col min="2822" max="2822" width="15.28515625" style="151" customWidth="1"/>
    <col min="2823" max="3072" width="9.140625" style="151"/>
    <col min="3073" max="3073" width="19.140625" style="151" bestFit="1" customWidth="1"/>
    <col min="3074" max="3074" width="21.7109375" style="151" customWidth="1"/>
    <col min="3075" max="3075" width="12.85546875" style="151" customWidth="1"/>
    <col min="3076" max="3076" width="21.42578125" style="151" customWidth="1"/>
    <col min="3077" max="3077" width="22.7109375" style="151" customWidth="1"/>
    <col min="3078" max="3078" width="15.28515625" style="151" customWidth="1"/>
    <col min="3079" max="3328" width="9.140625" style="151"/>
    <col min="3329" max="3329" width="19.140625" style="151" bestFit="1" customWidth="1"/>
    <col min="3330" max="3330" width="21.7109375" style="151" customWidth="1"/>
    <col min="3331" max="3331" width="12.85546875" style="151" customWidth="1"/>
    <col min="3332" max="3332" width="21.42578125" style="151" customWidth="1"/>
    <col min="3333" max="3333" width="22.7109375" style="151" customWidth="1"/>
    <col min="3334" max="3334" width="15.28515625" style="151" customWidth="1"/>
    <col min="3335" max="3584" width="9.140625" style="151"/>
    <col min="3585" max="3585" width="19.140625" style="151" bestFit="1" customWidth="1"/>
    <col min="3586" max="3586" width="21.7109375" style="151" customWidth="1"/>
    <col min="3587" max="3587" width="12.85546875" style="151" customWidth="1"/>
    <col min="3588" max="3588" width="21.42578125" style="151" customWidth="1"/>
    <col min="3589" max="3589" width="22.7109375" style="151" customWidth="1"/>
    <col min="3590" max="3590" width="15.28515625" style="151" customWidth="1"/>
    <col min="3591" max="3840" width="9.140625" style="151"/>
    <col min="3841" max="3841" width="19.140625" style="151" bestFit="1" customWidth="1"/>
    <col min="3842" max="3842" width="21.7109375" style="151" customWidth="1"/>
    <col min="3843" max="3843" width="12.85546875" style="151" customWidth="1"/>
    <col min="3844" max="3844" width="21.42578125" style="151" customWidth="1"/>
    <col min="3845" max="3845" width="22.7109375" style="151" customWidth="1"/>
    <col min="3846" max="3846" width="15.28515625" style="151" customWidth="1"/>
    <col min="3847" max="4096" width="9.140625" style="151"/>
    <col min="4097" max="4097" width="19.140625" style="151" bestFit="1" customWidth="1"/>
    <col min="4098" max="4098" width="21.7109375" style="151" customWidth="1"/>
    <col min="4099" max="4099" width="12.85546875" style="151" customWidth="1"/>
    <col min="4100" max="4100" width="21.42578125" style="151" customWidth="1"/>
    <col min="4101" max="4101" width="22.7109375" style="151" customWidth="1"/>
    <col min="4102" max="4102" width="15.28515625" style="151" customWidth="1"/>
    <col min="4103" max="4352" width="9.140625" style="151"/>
    <col min="4353" max="4353" width="19.140625" style="151" bestFit="1" customWidth="1"/>
    <col min="4354" max="4354" width="21.7109375" style="151" customWidth="1"/>
    <col min="4355" max="4355" width="12.85546875" style="151" customWidth="1"/>
    <col min="4356" max="4356" width="21.42578125" style="151" customWidth="1"/>
    <col min="4357" max="4357" width="22.7109375" style="151" customWidth="1"/>
    <col min="4358" max="4358" width="15.28515625" style="151" customWidth="1"/>
    <col min="4359" max="4608" width="9.140625" style="151"/>
    <col min="4609" max="4609" width="19.140625" style="151" bestFit="1" customWidth="1"/>
    <col min="4610" max="4610" width="21.7109375" style="151" customWidth="1"/>
    <col min="4611" max="4611" width="12.85546875" style="151" customWidth="1"/>
    <col min="4612" max="4612" width="21.42578125" style="151" customWidth="1"/>
    <col min="4613" max="4613" width="22.7109375" style="151" customWidth="1"/>
    <col min="4614" max="4614" width="15.28515625" style="151" customWidth="1"/>
    <col min="4615" max="4864" width="9.140625" style="151"/>
    <col min="4865" max="4865" width="19.140625" style="151" bestFit="1" customWidth="1"/>
    <col min="4866" max="4866" width="21.7109375" style="151" customWidth="1"/>
    <col min="4867" max="4867" width="12.85546875" style="151" customWidth="1"/>
    <col min="4868" max="4868" width="21.42578125" style="151" customWidth="1"/>
    <col min="4869" max="4869" width="22.7109375" style="151" customWidth="1"/>
    <col min="4870" max="4870" width="15.28515625" style="151" customWidth="1"/>
    <col min="4871" max="5120" width="9.140625" style="151"/>
    <col min="5121" max="5121" width="19.140625" style="151" bestFit="1" customWidth="1"/>
    <col min="5122" max="5122" width="21.7109375" style="151" customWidth="1"/>
    <col min="5123" max="5123" width="12.85546875" style="151" customWidth="1"/>
    <col min="5124" max="5124" width="21.42578125" style="151" customWidth="1"/>
    <col min="5125" max="5125" width="22.7109375" style="151" customWidth="1"/>
    <col min="5126" max="5126" width="15.28515625" style="151" customWidth="1"/>
    <col min="5127" max="5376" width="9.140625" style="151"/>
    <col min="5377" max="5377" width="19.140625" style="151" bestFit="1" customWidth="1"/>
    <col min="5378" max="5378" width="21.7109375" style="151" customWidth="1"/>
    <col min="5379" max="5379" width="12.85546875" style="151" customWidth="1"/>
    <col min="5380" max="5380" width="21.42578125" style="151" customWidth="1"/>
    <col min="5381" max="5381" width="22.7109375" style="151" customWidth="1"/>
    <col min="5382" max="5382" width="15.28515625" style="151" customWidth="1"/>
    <col min="5383" max="5632" width="9.140625" style="151"/>
    <col min="5633" max="5633" width="19.140625" style="151" bestFit="1" customWidth="1"/>
    <col min="5634" max="5634" width="21.7109375" style="151" customWidth="1"/>
    <col min="5635" max="5635" width="12.85546875" style="151" customWidth="1"/>
    <col min="5636" max="5636" width="21.42578125" style="151" customWidth="1"/>
    <col min="5637" max="5637" width="22.7109375" style="151" customWidth="1"/>
    <col min="5638" max="5638" width="15.28515625" style="151" customWidth="1"/>
    <col min="5639" max="5888" width="9.140625" style="151"/>
    <col min="5889" max="5889" width="19.140625" style="151" bestFit="1" customWidth="1"/>
    <col min="5890" max="5890" width="21.7109375" style="151" customWidth="1"/>
    <col min="5891" max="5891" width="12.85546875" style="151" customWidth="1"/>
    <col min="5892" max="5892" width="21.42578125" style="151" customWidth="1"/>
    <col min="5893" max="5893" width="22.7109375" style="151" customWidth="1"/>
    <col min="5894" max="5894" width="15.28515625" style="151" customWidth="1"/>
    <col min="5895" max="6144" width="9.140625" style="151"/>
    <col min="6145" max="6145" width="19.140625" style="151" bestFit="1" customWidth="1"/>
    <col min="6146" max="6146" width="21.7109375" style="151" customWidth="1"/>
    <col min="6147" max="6147" width="12.85546875" style="151" customWidth="1"/>
    <col min="6148" max="6148" width="21.42578125" style="151" customWidth="1"/>
    <col min="6149" max="6149" width="22.7109375" style="151" customWidth="1"/>
    <col min="6150" max="6150" width="15.28515625" style="151" customWidth="1"/>
    <col min="6151" max="6400" width="9.140625" style="151"/>
    <col min="6401" max="6401" width="19.140625" style="151" bestFit="1" customWidth="1"/>
    <col min="6402" max="6402" width="21.7109375" style="151" customWidth="1"/>
    <col min="6403" max="6403" width="12.85546875" style="151" customWidth="1"/>
    <col min="6404" max="6404" width="21.42578125" style="151" customWidth="1"/>
    <col min="6405" max="6405" width="22.7109375" style="151" customWidth="1"/>
    <col min="6406" max="6406" width="15.28515625" style="151" customWidth="1"/>
    <col min="6407" max="6656" width="9.140625" style="151"/>
    <col min="6657" max="6657" width="19.140625" style="151" bestFit="1" customWidth="1"/>
    <col min="6658" max="6658" width="21.7109375" style="151" customWidth="1"/>
    <col min="6659" max="6659" width="12.85546875" style="151" customWidth="1"/>
    <col min="6660" max="6660" width="21.42578125" style="151" customWidth="1"/>
    <col min="6661" max="6661" width="22.7109375" style="151" customWidth="1"/>
    <col min="6662" max="6662" width="15.28515625" style="151" customWidth="1"/>
    <col min="6663" max="6912" width="9.140625" style="151"/>
    <col min="6913" max="6913" width="19.140625" style="151" bestFit="1" customWidth="1"/>
    <col min="6914" max="6914" width="21.7109375" style="151" customWidth="1"/>
    <col min="6915" max="6915" width="12.85546875" style="151" customWidth="1"/>
    <col min="6916" max="6916" width="21.42578125" style="151" customWidth="1"/>
    <col min="6917" max="6917" width="22.7109375" style="151" customWidth="1"/>
    <col min="6918" max="6918" width="15.28515625" style="151" customWidth="1"/>
    <col min="6919" max="7168" width="9.140625" style="151"/>
    <col min="7169" max="7169" width="19.140625" style="151" bestFit="1" customWidth="1"/>
    <col min="7170" max="7170" width="21.7109375" style="151" customWidth="1"/>
    <col min="7171" max="7171" width="12.85546875" style="151" customWidth="1"/>
    <col min="7172" max="7172" width="21.42578125" style="151" customWidth="1"/>
    <col min="7173" max="7173" width="22.7109375" style="151" customWidth="1"/>
    <col min="7174" max="7174" width="15.28515625" style="151" customWidth="1"/>
    <col min="7175" max="7424" width="9.140625" style="151"/>
    <col min="7425" max="7425" width="19.140625" style="151" bestFit="1" customWidth="1"/>
    <col min="7426" max="7426" width="21.7109375" style="151" customWidth="1"/>
    <col min="7427" max="7427" width="12.85546875" style="151" customWidth="1"/>
    <col min="7428" max="7428" width="21.42578125" style="151" customWidth="1"/>
    <col min="7429" max="7429" width="22.7109375" style="151" customWidth="1"/>
    <col min="7430" max="7430" width="15.28515625" style="151" customWidth="1"/>
    <col min="7431" max="7680" width="9.140625" style="151"/>
    <col min="7681" max="7681" width="19.140625" style="151" bestFit="1" customWidth="1"/>
    <col min="7682" max="7682" width="21.7109375" style="151" customWidth="1"/>
    <col min="7683" max="7683" width="12.85546875" style="151" customWidth="1"/>
    <col min="7684" max="7684" width="21.42578125" style="151" customWidth="1"/>
    <col min="7685" max="7685" width="22.7109375" style="151" customWidth="1"/>
    <col min="7686" max="7686" width="15.28515625" style="151" customWidth="1"/>
    <col min="7687" max="7936" width="9.140625" style="151"/>
    <col min="7937" max="7937" width="19.140625" style="151" bestFit="1" customWidth="1"/>
    <col min="7938" max="7938" width="21.7109375" style="151" customWidth="1"/>
    <col min="7939" max="7939" width="12.85546875" style="151" customWidth="1"/>
    <col min="7940" max="7940" width="21.42578125" style="151" customWidth="1"/>
    <col min="7941" max="7941" width="22.7109375" style="151" customWidth="1"/>
    <col min="7942" max="7942" width="15.28515625" style="151" customWidth="1"/>
    <col min="7943" max="8192" width="9.140625" style="151"/>
    <col min="8193" max="8193" width="19.140625" style="151" bestFit="1" customWidth="1"/>
    <col min="8194" max="8194" width="21.7109375" style="151" customWidth="1"/>
    <col min="8195" max="8195" width="12.85546875" style="151" customWidth="1"/>
    <col min="8196" max="8196" width="21.42578125" style="151" customWidth="1"/>
    <col min="8197" max="8197" width="22.7109375" style="151" customWidth="1"/>
    <col min="8198" max="8198" width="15.28515625" style="151" customWidth="1"/>
    <col min="8199" max="8448" width="9.140625" style="151"/>
    <col min="8449" max="8449" width="19.140625" style="151" bestFit="1" customWidth="1"/>
    <col min="8450" max="8450" width="21.7109375" style="151" customWidth="1"/>
    <col min="8451" max="8451" width="12.85546875" style="151" customWidth="1"/>
    <col min="8452" max="8452" width="21.42578125" style="151" customWidth="1"/>
    <col min="8453" max="8453" width="22.7109375" style="151" customWidth="1"/>
    <col min="8454" max="8454" width="15.28515625" style="151" customWidth="1"/>
    <col min="8455" max="8704" width="9.140625" style="151"/>
    <col min="8705" max="8705" width="19.140625" style="151" bestFit="1" customWidth="1"/>
    <col min="8706" max="8706" width="21.7109375" style="151" customWidth="1"/>
    <col min="8707" max="8707" width="12.85546875" style="151" customWidth="1"/>
    <col min="8708" max="8708" width="21.42578125" style="151" customWidth="1"/>
    <col min="8709" max="8709" width="22.7109375" style="151" customWidth="1"/>
    <col min="8710" max="8710" width="15.28515625" style="151" customWidth="1"/>
    <col min="8711" max="8960" width="9.140625" style="151"/>
    <col min="8961" max="8961" width="19.140625" style="151" bestFit="1" customWidth="1"/>
    <col min="8962" max="8962" width="21.7109375" style="151" customWidth="1"/>
    <col min="8963" max="8963" width="12.85546875" style="151" customWidth="1"/>
    <col min="8964" max="8964" width="21.42578125" style="151" customWidth="1"/>
    <col min="8965" max="8965" width="22.7109375" style="151" customWidth="1"/>
    <col min="8966" max="8966" width="15.28515625" style="151" customWidth="1"/>
    <col min="8967" max="9216" width="9.140625" style="151"/>
    <col min="9217" max="9217" width="19.140625" style="151" bestFit="1" customWidth="1"/>
    <col min="9218" max="9218" width="21.7109375" style="151" customWidth="1"/>
    <col min="9219" max="9219" width="12.85546875" style="151" customWidth="1"/>
    <col min="9220" max="9220" width="21.42578125" style="151" customWidth="1"/>
    <col min="9221" max="9221" width="22.7109375" style="151" customWidth="1"/>
    <col min="9222" max="9222" width="15.28515625" style="151" customWidth="1"/>
    <col min="9223" max="9472" width="9.140625" style="151"/>
    <col min="9473" max="9473" width="19.140625" style="151" bestFit="1" customWidth="1"/>
    <col min="9474" max="9474" width="21.7109375" style="151" customWidth="1"/>
    <col min="9475" max="9475" width="12.85546875" style="151" customWidth="1"/>
    <col min="9476" max="9476" width="21.42578125" style="151" customWidth="1"/>
    <col min="9477" max="9477" width="22.7109375" style="151" customWidth="1"/>
    <col min="9478" max="9478" width="15.28515625" style="151" customWidth="1"/>
    <col min="9479" max="9728" width="9.140625" style="151"/>
    <col min="9729" max="9729" width="19.140625" style="151" bestFit="1" customWidth="1"/>
    <col min="9730" max="9730" width="21.7109375" style="151" customWidth="1"/>
    <col min="9731" max="9731" width="12.85546875" style="151" customWidth="1"/>
    <col min="9732" max="9732" width="21.42578125" style="151" customWidth="1"/>
    <col min="9733" max="9733" width="22.7109375" style="151" customWidth="1"/>
    <col min="9734" max="9734" width="15.28515625" style="151" customWidth="1"/>
    <col min="9735" max="9984" width="9.140625" style="151"/>
    <col min="9985" max="9985" width="19.140625" style="151" bestFit="1" customWidth="1"/>
    <col min="9986" max="9986" width="21.7109375" style="151" customWidth="1"/>
    <col min="9987" max="9987" width="12.85546875" style="151" customWidth="1"/>
    <col min="9988" max="9988" width="21.42578125" style="151" customWidth="1"/>
    <col min="9989" max="9989" width="22.7109375" style="151" customWidth="1"/>
    <col min="9990" max="9990" width="15.28515625" style="151" customWidth="1"/>
    <col min="9991" max="10240" width="9.140625" style="151"/>
    <col min="10241" max="10241" width="19.140625" style="151" bestFit="1" customWidth="1"/>
    <col min="10242" max="10242" width="21.7109375" style="151" customWidth="1"/>
    <col min="10243" max="10243" width="12.85546875" style="151" customWidth="1"/>
    <col min="10244" max="10244" width="21.42578125" style="151" customWidth="1"/>
    <col min="10245" max="10245" width="22.7109375" style="151" customWidth="1"/>
    <col min="10246" max="10246" width="15.28515625" style="151" customWidth="1"/>
    <col min="10247" max="10496" width="9.140625" style="151"/>
    <col min="10497" max="10497" width="19.140625" style="151" bestFit="1" customWidth="1"/>
    <col min="10498" max="10498" width="21.7109375" style="151" customWidth="1"/>
    <col min="10499" max="10499" width="12.85546875" style="151" customWidth="1"/>
    <col min="10500" max="10500" width="21.42578125" style="151" customWidth="1"/>
    <col min="10501" max="10501" width="22.7109375" style="151" customWidth="1"/>
    <col min="10502" max="10502" width="15.28515625" style="151" customWidth="1"/>
    <col min="10503" max="10752" width="9.140625" style="151"/>
    <col min="10753" max="10753" width="19.140625" style="151" bestFit="1" customWidth="1"/>
    <col min="10754" max="10754" width="21.7109375" style="151" customWidth="1"/>
    <col min="10755" max="10755" width="12.85546875" style="151" customWidth="1"/>
    <col min="10756" max="10756" width="21.42578125" style="151" customWidth="1"/>
    <col min="10757" max="10757" width="22.7109375" style="151" customWidth="1"/>
    <col min="10758" max="10758" width="15.28515625" style="151" customWidth="1"/>
    <col min="10759" max="11008" width="9.140625" style="151"/>
    <col min="11009" max="11009" width="19.140625" style="151" bestFit="1" customWidth="1"/>
    <col min="11010" max="11010" width="21.7109375" style="151" customWidth="1"/>
    <col min="11011" max="11011" width="12.85546875" style="151" customWidth="1"/>
    <col min="11012" max="11012" width="21.42578125" style="151" customWidth="1"/>
    <col min="11013" max="11013" width="22.7109375" style="151" customWidth="1"/>
    <col min="11014" max="11014" width="15.28515625" style="151" customWidth="1"/>
    <col min="11015" max="11264" width="9.140625" style="151"/>
    <col min="11265" max="11265" width="19.140625" style="151" bestFit="1" customWidth="1"/>
    <col min="11266" max="11266" width="21.7109375" style="151" customWidth="1"/>
    <col min="11267" max="11267" width="12.85546875" style="151" customWidth="1"/>
    <col min="11268" max="11268" width="21.42578125" style="151" customWidth="1"/>
    <col min="11269" max="11269" width="22.7109375" style="151" customWidth="1"/>
    <col min="11270" max="11270" width="15.28515625" style="151" customWidth="1"/>
    <col min="11271" max="11520" width="9.140625" style="151"/>
    <col min="11521" max="11521" width="19.140625" style="151" bestFit="1" customWidth="1"/>
    <col min="11522" max="11522" width="21.7109375" style="151" customWidth="1"/>
    <col min="11523" max="11523" width="12.85546875" style="151" customWidth="1"/>
    <col min="11524" max="11524" width="21.42578125" style="151" customWidth="1"/>
    <col min="11525" max="11525" width="22.7109375" style="151" customWidth="1"/>
    <col min="11526" max="11526" width="15.28515625" style="151" customWidth="1"/>
    <col min="11527" max="11776" width="9.140625" style="151"/>
    <col min="11777" max="11777" width="19.140625" style="151" bestFit="1" customWidth="1"/>
    <col min="11778" max="11778" width="21.7109375" style="151" customWidth="1"/>
    <col min="11779" max="11779" width="12.85546875" style="151" customWidth="1"/>
    <col min="11780" max="11780" width="21.42578125" style="151" customWidth="1"/>
    <col min="11781" max="11781" width="22.7109375" style="151" customWidth="1"/>
    <col min="11782" max="11782" width="15.28515625" style="151" customWidth="1"/>
    <col min="11783" max="12032" width="9.140625" style="151"/>
    <col min="12033" max="12033" width="19.140625" style="151" bestFit="1" customWidth="1"/>
    <col min="12034" max="12034" width="21.7109375" style="151" customWidth="1"/>
    <col min="12035" max="12035" width="12.85546875" style="151" customWidth="1"/>
    <col min="12036" max="12036" width="21.42578125" style="151" customWidth="1"/>
    <col min="12037" max="12037" width="22.7109375" style="151" customWidth="1"/>
    <col min="12038" max="12038" width="15.28515625" style="151" customWidth="1"/>
    <col min="12039" max="12288" width="9.140625" style="151"/>
    <col min="12289" max="12289" width="19.140625" style="151" bestFit="1" customWidth="1"/>
    <col min="12290" max="12290" width="21.7109375" style="151" customWidth="1"/>
    <col min="12291" max="12291" width="12.85546875" style="151" customWidth="1"/>
    <col min="12292" max="12292" width="21.42578125" style="151" customWidth="1"/>
    <col min="12293" max="12293" width="22.7109375" style="151" customWidth="1"/>
    <col min="12294" max="12294" width="15.28515625" style="151" customWidth="1"/>
    <col min="12295" max="12544" width="9.140625" style="151"/>
    <col min="12545" max="12545" width="19.140625" style="151" bestFit="1" customWidth="1"/>
    <col min="12546" max="12546" width="21.7109375" style="151" customWidth="1"/>
    <col min="12547" max="12547" width="12.85546875" style="151" customWidth="1"/>
    <col min="12548" max="12548" width="21.42578125" style="151" customWidth="1"/>
    <col min="12549" max="12549" width="22.7109375" style="151" customWidth="1"/>
    <col min="12550" max="12550" width="15.28515625" style="151" customWidth="1"/>
    <col min="12551" max="12800" width="9.140625" style="151"/>
    <col min="12801" max="12801" width="19.140625" style="151" bestFit="1" customWidth="1"/>
    <col min="12802" max="12802" width="21.7109375" style="151" customWidth="1"/>
    <col min="12803" max="12803" width="12.85546875" style="151" customWidth="1"/>
    <col min="12804" max="12804" width="21.42578125" style="151" customWidth="1"/>
    <col min="12805" max="12805" width="22.7109375" style="151" customWidth="1"/>
    <col min="12806" max="12806" width="15.28515625" style="151" customWidth="1"/>
    <col min="12807" max="13056" width="9.140625" style="151"/>
    <col min="13057" max="13057" width="19.140625" style="151" bestFit="1" customWidth="1"/>
    <col min="13058" max="13058" width="21.7109375" style="151" customWidth="1"/>
    <col min="13059" max="13059" width="12.85546875" style="151" customWidth="1"/>
    <col min="13060" max="13060" width="21.42578125" style="151" customWidth="1"/>
    <col min="13061" max="13061" width="22.7109375" style="151" customWidth="1"/>
    <col min="13062" max="13062" width="15.28515625" style="151" customWidth="1"/>
    <col min="13063" max="13312" width="9.140625" style="151"/>
    <col min="13313" max="13313" width="19.140625" style="151" bestFit="1" customWidth="1"/>
    <col min="13314" max="13314" width="21.7109375" style="151" customWidth="1"/>
    <col min="13315" max="13315" width="12.85546875" style="151" customWidth="1"/>
    <col min="13316" max="13316" width="21.42578125" style="151" customWidth="1"/>
    <col min="13317" max="13317" width="22.7109375" style="151" customWidth="1"/>
    <col min="13318" max="13318" width="15.28515625" style="151" customWidth="1"/>
    <col min="13319" max="13568" width="9.140625" style="151"/>
    <col min="13569" max="13569" width="19.140625" style="151" bestFit="1" customWidth="1"/>
    <col min="13570" max="13570" width="21.7109375" style="151" customWidth="1"/>
    <col min="13571" max="13571" width="12.85546875" style="151" customWidth="1"/>
    <col min="13572" max="13572" width="21.42578125" style="151" customWidth="1"/>
    <col min="13573" max="13573" width="22.7109375" style="151" customWidth="1"/>
    <col min="13574" max="13574" width="15.28515625" style="151" customWidth="1"/>
    <col min="13575" max="13824" width="9.140625" style="151"/>
    <col min="13825" max="13825" width="19.140625" style="151" bestFit="1" customWidth="1"/>
    <col min="13826" max="13826" width="21.7109375" style="151" customWidth="1"/>
    <col min="13827" max="13827" width="12.85546875" style="151" customWidth="1"/>
    <col min="13828" max="13828" width="21.42578125" style="151" customWidth="1"/>
    <col min="13829" max="13829" width="22.7109375" style="151" customWidth="1"/>
    <col min="13830" max="13830" width="15.28515625" style="151" customWidth="1"/>
    <col min="13831" max="14080" width="9.140625" style="151"/>
    <col min="14081" max="14081" width="19.140625" style="151" bestFit="1" customWidth="1"/>
    <col min="14082" max="14082" width="21.7109375" style="151" customWidth="1"/>
    <col min="14083" max="14083" width="12.85546875" style="151" customWidth="1"/>
    <col min="14084" max="14084" width="21.42578125" style="151" customWidth="1"/>
    <col min="14085" max="14085" width="22.7109375" style="151" customWidth="1"/>
    <col min="14086" max="14086" width="15.28515625" style="151" customWidth="1"/>
    <col min="14087" max="14336" width="9.140625" style="151"/>
    <col min="14337" max="14337" width="19.140625" style="151" bestFit="1" customWidth="1"/>
    <col min="14338" max="14338" width="21.7109375" style="151" customWidth="1"/>
    <col min="14339" max="14339" width="12.85546875" style="151" customWidth="1"/>
    <col min="14340" max="14340" width="21.42578125" style="151" customWidth="1"/>
    <col min="14341" max="14341" width="22.7109375" style="151" customWidth="1"/>
    <col min="14342" max="14342" width="15.28515625" style="151" customWidth="1"/>
    <col min="14343" max="14592" width="9.140625" style="151"/>
    <col min="14593" max="14593" width="19.140625" style="151" bestFit="1" customWidth="1"/>
    <col min="14594" max="14594" width="21.7109375" style="151" customWidth="1"/>
    <col min="14595" max="14595" width="12.85546875" style="151" customWidth="1"/>
    <col min="14596" max="14596" width="21.42578125" style="151" customWidth="1"/>
    <col min="14597" max="14597" width="22.7109375" style="151" customWidth="1"/>
    <col min="14598" max="14598" width="15.28515625" style="151" customWidth="1"/>
    <col min="14599" max="14848" width="9.140625" style="151"/>
    <col min="14849" max="14849" width="19.140625" style="151" bestFit="1" customWidth="1"/>
    <col min="14850" max="14850" width="21.7109375" style="151" customWidth="1"/>
    <col min="14851" max="14851" width="12.85546875" style="151" customWidth="1"/>
    <col min="14852" max="14852" width="21.42578125" style="151" customWidth="1"/>
    <col min="14853" max="14853" width="22.7109375" style="151" customWidth="1"/>
    <col min="14854" max="14854" width="15.28515625" style="151" customWidth="1"/>
    <col min="14855" max="15104" width="9.140625" style="151"/>
    <col min="15105" max="15105" width="19.140625" style="151" bestFit="1" customWidth="1"/>
    <col min="15106" max="15106" width="21.7109375" style="151" customWidth="1"/>
    <col min="15107" max="15107" width="12.85546875" style="151" customWidth="1"/>
    <col min="15108" max="15108" width="21.42578125" style="151" customWidth="1"/>
    <col min="15109" max="15109" width="22.7109375" style="151" customWidth="1"/>
    <col min="15110" max="15110" width="15.28515625" style="151" customWidth="1"/>
    <col min="15111" max="15360" width="9.140625" style="151"/>
    <col min="15361" max="15361" width="19.140625" style="151" bestFit="1" customWidth="1"/>
    <col min="15362" max="15362" width="21.7109375" style="151" customWidth="1"/>
    <col min="15363" max="15363" width="12.85546875" style="151" customWidth="1"/>
    <col min="15364" max="15364" width="21.42578125" style="151" customWidth="1"/>
    <col min="15365" max="15365" width="22.7109375" style="151" customWidth="1"/>
    <col min="15366" max="15366" width="15.28515625" style="151" customWidth="1"/>
    <col min="15367" max="15616" width="9.140625" style="151"/>
    <col min="15617" max="15617" width="19.140625" style="151" bestFit="1" customWidth="1"/>
    <col min="15618" max="15618" width="21.7109375" style="151" customWidth="1"/>
    <col min="15619" max="15619" width="12.85546875" style="151" customWidth="1"/>
    <col min="15620" max="15620" width="21.42578125" style="151" customWidth="1"/>
    <col min="15621" max="15621" width="22.7109375" style="151" customWidth="1"/>
    <col min="15622" max="15622" width="15.28515625" style="151" customWidth="1"/>
    <col min="15623" max="15872" width="9.140625" style="151"/>
    <col min="15873" max="15873" width="19.140625" style="151" bestFit="1" customWidth="1"/>
    <col min="15874" max="15874" width="21.7109375" style="151" customWidth="1"/>
    <col min="15875" max="15875" width="12.85546875" style="151" customWidth="1"/>
    <col min="15876" max="15876" width="21.42578125" style="151" customWidth="1"/>
    <col min="15877" max="15877" width="22.7109375" style="151" customWidth="1"/>
    <col min="15878" max="15878" width="15.28515625" style="151" customWidth="1"/>
    <col min="15879" max="16128" width="9.140625" style="151"/>
    <col min="16129" max="16129" width="19.140625" style="151" bestFit="1" customWidth="1"/>
    <col min="16130" max="16130" width="21.7109375" style="151" customWidth="1"/>
    <col min="16131" max="16131" width="12.85546875" style="151" customWidth="1"/>
    <col min="16132" max="16132" width="21.42578125" style="151" customWidth="1"/>
    <col min="16133" max="16133" width="22.7109375" style="151" customWidth="1"/>
    <col min="16134" max="16134" width="15.28515625" style="151" customWidth="1"/>
    <col min="16135" max="16384" width="9.140625" style="151"/>
  </cols>
  <sheetData>
    <row r="1" spans="1:6" ht="23.25" x14ac:dyDescent="0.5">
      <c r="A1" s="333" t="s">
        <v>181</v>
      </c>
      <c r="B1" s="333"/>
      <c r="C1" s="333"/>
      <c r="D1" s="333"/>
      <c r="E1" s="333"/>
      <c r="F1" s="333"/>
    </row>
    <row r="2" spans="1:6" ht="23.25" x14ac:dyDescent="0.5">
      <c r="A2" s="333" t="s">
        <v>320</v>
      </c>
      <c r="B2" s="333"/>
      <c r="C2" s="333"/>
      <c r="D2" s="333"/>
      <c r="E2" s="333"/>
      <c r="F2" s="333"/>
    </row>
    <row r="3" spans="1:6" ht="23.25" x14ac:dyDescent="0.5">
      <c r="A3" s="334" t="s">
        <v>101</v>
      </c>
      <c r="B3" s="334"/>
      <c r="C3" s="334"/>
      <c r="D3" s="334"/>
      <c r="E3" s="334"/>
      <c r="F3" s="334"/>
    </row>
    <row r="4" spans="1:6" ht="21" x14ac:dyDescent="0.35">
      <c r="A4" s="152" t="s">
        <v>313</v>
      </c>
      <c r="B4" s="152" t="s">
        <v>314</v>
      </c>
      <c r="C4" s="152" t="s">
        <v>315</v>
      </c>
      <c r="D4" s="152" t="s">
        <v>316</v>
      </c>
      <c r="E4" s="152" t="s">
        <v>317</v>
      </c>
      <c r="F4" s="152" t="s">
        <v>15</v>
      </c>
    </row>
    <row r="5" spans="1:6" ht="42" x14ac:dyDescent="0.35">
      <c r="A5" s="188" t="s">
        <v>105</v>
      </c>
      <c r="B5" s="176" t="s">
        <v>112</v>
      </c>
      <c r="C5" s="189" t="s">
        <v>3</v>
      </c>
      <c r="D5" s="153" t="s">
        <v>318</v>
      </c>
      <c r="E5" s="152"/>
      <c r="F5" s="154">
        <v>235000</v>
      </c>
    </row>
    <row r="6" spans="1:6" ht="42" x14ac:dyDescent="0.35">
      <c r="A6" s="188" t="s">
        <v>105</v>
      </c>
      <c r="B6" s="176" t="s">
        <v>113</v>
      </c>
      <c r="C6" s="189" t="s">
        <v>3</v>
      </c>
      <c r="D6" s="153" t="s">
        <v>318</v>
      </c>
      <c r="E6" s="152"/>
      <c r="F6" s="154">
        <v>124900</v>
      </c>
    </row>
    <row r="7" spans="1:6" ht="42" x14ac:dyDescent="0.35">
      <c r="A7" s="187" t="s">
        <v>107</v>
      </c>
      <c r="B7" s="176" t="s">
        <v>116</v>
      </c>
      <c r="C7" s="189" t="s">
        <v>3</v>
      </c>
      <c r="D7" s="153" t="s">
        <v>318</v>
      </c>
      <c r="E7" s="152"/>
      <c r="F7" s="154">
        <v>207977</v>
      </c>
    </row>
    <row r="8" spans="1:6" ht="42" x14ac:dyDescent="0.35">
      <c r="A8" s="178" t="s">
        <v>108</v>
      </c>
      <c r="B8" s="178" t="s">
        <v>319</v>
      </c>
      <c r="C8" s="152" t="s">
        <v>3</v>
      </c>
      <c r="D8" s="153" t="s">
        <v>318</v>
      </c>
      <c r="E8" s="179"/>
      <c r="F8" s="177">
        <v>98920</v>
      </c>
    </row>
    <row r="9" spans="1:6" ht="42" x14ac:dyDescent="0.35">
      <c r="A9" s="178" t="s">
        <v>108</v>
      </c>
      <c r="B9" s="178" t="s">
        <v>119</v>
      </c>
      <c r="C9" s="152" t="s">
        <v>31</v>
      </c>
      <c r="D9" s="153" t="s">
        <v>148</v>
      </c>
      <c r="E9" s="179" t="s">
        <v>499</v>
      </c>
      <c r="F9" s="177">
        <v>1220000</v>
      </c>
    </row>
    <row r="10" spans="1:6" ht="21.75" x14ac:dyDescent="0.35">
      <c r="A10" s="178"/>
      <c r="B10" s="178"/>
      <c r="C10" s="152"/>
      <c r="D10" s="153"/>
      <c r="E10" s="190"/>
      <c r="F10" s="177"/>
    </row>
    <row r="11" spans="1:6" ht="24" thickBot="1" x14ac:dyDescent="0.55000000000000004">
      <c r="A11" s="335" t="s">
        <v>29</v>
      </c>
      <c r="B11" s="336"/>
      <c r="C11" s="336"/>
      <c r="D11" s="336"/>
      <c r="E11" s="337"/>
      <c r="F11" s="155">
        <f>SUM(F5:F10)</f>
        <v>1886797</v>
      </c>
    </row>
    <row r="12" spans="1:6" ht="17.25" thickTop="1" x14ac:dyDescent="0.35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12" sqref="C12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41" t="s">
        <v>321</v>
      </c>
      <c r="B1" s="341"/>
      <c r="C1" s="341"/>
      <c r="D1" s="341"/>
      <c r="E1" s="341"/>
      <c r="F1" s="341"/>
    </row>
    <row r="2" spans="1:6" x14ac:dyDescent="0.5">
      <c r="A2" s="341" t="s">
        <v>604</v>
      </c>
      <c r="B2" s="341"/>
      <c r="C2" s="341"/>
      <c r="D2" s="341"/>
      <c r="E2" s="341"/>
      <c r="F2" s="341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21040001</v>
      </c>
      <c r="C4" s="34">
        <v>11729.83</v>
      </c>
      <c r="D4" s="34">
        <v>28953.55</v>
      </c>
      <c r="E4" s="34">
        <v>11729.83</v>
      </c>
      <c r="F4" s="34">
        <f t="shared" ref="F4:F8" si="0">C4+D4-E4</f>
        <v>28953.549999999996</v>
      </c>
    </row>
    <row r="5" spans="1:6" x14ac:dyDescent="0.5">
      <c r="A5" s="32" t="s">
        <v>26</v>
      </c>
      <c r="B5" s="33">
        <v>21040008</v>
      </c>
      <c r="C5" s="34">
        <v>429673</v>
      </c>
      <c r="D5" s="34">
        <v>99100</v>
      </c>
      <c r="E5" s="34">
        <v>55200</v>
      </c>
      <c r="F5" s="34">
        <f t="shared" si="0"/>
        <v>473573</v>
      </c>
    </row>
    <row r="6" spans="1:6" x14ac:dyDescent="0.5">
      <c r="A6" s="32" t="s">
        <v>27</v>
      </c>
      <c r="B6" s="33">
        <v>21040004</v>
      </c>
      <c r="C6" s="34">
        <v>7355.4</v>
      </c>
      <c r="D6" s="34">
        <v>4.9000000000000004</v>
      </c>
      <c r="E6" s="34"/>
      <c r="F6" s="34">
        <f t="shared" si="0"/>
        <v>7360.2999999999993</v>
      </c>
    </row>
    <row r="7" spans="1:6" x14ac:dyDescent="0.5">
      <c r="A7" s="32" t="s">
        <v>51</v>
      </c>
      <c r="B7" s="33">
        <v>21040005</v>
      </c>
      <c r="C7" s="34">
        <v>8826.48</v>
      </c>
      <c r="D7" s="34">
        <v>5.88</v>
      </c>
      <c r="E7" s="34"/>
      <c r="F7" s="34">
        <f t="shared" si="0"/>
        <v>8832.3599999999988</v>
      </c>
    </row>
    <row r="8" spans="1:6" x14ac:dyDescent="0.5">
      <c r="A8" s="32" t="s">
        <v>99</v>
      </c>
      <c r="B8" s="33">
        <v>21040013</v>
      </c>
      <c r="C8" s="34">
        <v>12585</v>
      </c>
      <c r="D8" s="34">
        <v>12585</v>
      </c>
      <c r="E8" s="34">
        <v>12585</v>
      </c>
      <c r="F8" s="34">
        <f t="shared" si="0"/>
        <v>12585</v>
      </c>
    </row>
    <row r="9" spans="1:6" x14ac:dyDescent="0.5">
      <c r="A9" s="32" t="s">
        <v>28</v>
      </c>
      <c r="B9" s="33">
        <v>21040016</v>
      </c>
      <c r="C9" s="34">
        <v>890121.18</v>
      </c>
      <c r="D9" s="34">
        <v>0</v>
      </c>
      <c r="E9" s="34"/>
      <c r="F9" s="34">
        <f>C9+D9-E9</f>
        <v>890121.18</v>
      </c>
    </row>
    <row r="10" spans="1:6" ht="24" thickBot="1" x14ac:dyDescent="0.55000000000000004">
      <c r="A10" s="35" t="s">
        <v>29</v>
      </c>
      <c r="B10" s="36"/>
      <c r="C10" s="37">
        <f>SUM(C4:C9)</f>
        <v>1360290.8900000001</v>
      </c>
      <c r="D10" s="37">
        <f>SUM(D4:D9)</f>
        <v>140649.33000000002</v>
      </c>
      <c r="E10" s="37">
        <f>SUM(E4:E9)</f>
        <v>79514.83</v>
      </c>
      <c r="F10" s="37">
        <f>SUM(F4:F9)</f>
        <v>1421425.3900000001</v>
      </c>
    </row>
    <row r="11" spans="1:6" ht="24" thickTop="1" x14ac:dyDescent="0.5">
      <c r="A11" s="138"/>
      <c r="B11" s="127"/>
      <c r="C11" s="156"/>
      <c r="D11" s="156"/>
      <c r="E11" s="156"/>
      <c r="F11" s="156"/>
    </row>
    <row r="12" spans="1:6" x14ac:dyDescent="0.5">
      <c r="A12" s="138"/>
      <c r="B12" s="127"/>
      <c r="C12" s="156"/>
      <c r="D12" s="156"/>
      <c r="E12" s="156"/>
      <c r="F12" s="156"/>
    </row>
    <row r="13" spans="1:6" x14ac:dyDescent="0.5">
      <c r="A13" s="138"/>
      <c r="B13" s="127"/>
      <c r="C13" s="156"/>
      <c r="D13" s="156"/>
      <c r="E13" s="156"/>
      <c r="F13" s="156"/>
    </row>
    <row r="14" spans="1:6" x14ac:dyDescent="0.5">
      <c r="A14" s="138"/>
      <c r="B14" s="127"/>
      <c r="C14" s="156"/>
      <c r="D14" s="156"/>
      <c r="E14" s="156"/>
      <c r="F14" s="156"/>
    </row>
    <row r="15" spans="1:6" x14ac:dyDescent="0.5">
      <c r="A15" s="138"/>
      <c r="B15" s="127"/>
      <c r="C15" s="156"/>
      <c r="D15" s="156"/>
      <c r="E15" s="156"/>
      <c r="F15" s="156"/>
    </row>
    <row r="16" spans="1:6" x14ac:dyDescent="0.5">
      <c r="A16" s="138"/>
      <c r="B16" s="127"/>
      <c r="C16" s="156"/>
      <c r="D16" s="156"/>
      <c r="E16" s="156"/>
      <c r="F16" s="156"/>
    </row>
    <row r="17" spans="1:6" x14ac:dyDescent="0.5">
      <c r="A17" s="138"/>
      <c r="B17" s="127"/>
      <c r="C17" s="156"/>
      <c r="D17" s="156"/>
      <c r="E17" s="156"/>
      <c r="F17" s="156"/>
    </row>
    <row r="18" spans="1:6" x14ac:dyDescent="0.5">
      <c r="A18" s="138"/>
      <c r="B18" s="127"/>
      <c r="C18" s="156"/>
      <c r="D18" s="156"/>
      <c r="E18" s="156"/>
      <c r="F18" s="156"/>
    </row>
    <row r="19" spans="1:6" x14ac:dyDescent="0.5">
      <c r="A19" s="138"/>
      <c r="B19" s="127"/>
      <c r="C19" s="156"/>
      <c r="D19" s="156"/>
      <c r="E19" s="156"/>
      <c r="F19" s="156"/>
    </row>
    <row r="20" spans="1:6" x14ac:dyDescent="0.5">
      <c r="A20" s="138"/>
      <c r="B20" s="127"/>
      <c r="C20" s="156"/>
      <c r="D20" s="156"/>
      <c r="E20" s="156"/>
      <c r="F20" s="156"/>
    </row>
    <row r="21" spans="1:6" x14ac:dyDescent="0.5">
      <c r="A21" s="138"/>
      <c r="B21" s="127"/>
      <c r="C21" s="156"/>
      <c r="D21" s="156"/>
      <c r="E21" s="156"/>
      <c r="F21" s="156"/>
    </row>
    <row r="22" spans="1:6" x14ac:dyDescent="0.5">
      <c r="A22" s="138"/>
      <c r="B22" s="127"/>
      <c r="C22" s="156"/>
      <c r="D22" s="156"/>
      <c r="E22" s="156"/>
      <c r="F22" s="156"/>
    </row>
    <row r="23" spans="1:6" x14ac:dyDescent="0.5">
      <c r="A23" s="138"/>
      <c r="B23" s="127"/>
      <c r="C23" s="156"/>
      <c r="D23" s="156"/>
      <c r="E23" s="156"/>
      <c r="F23" s="156"/>
    </row>
    <row r="24" spans="1:6" x14ac:dyDescent="0.5">
      <c r="A24" s="138"/>
      <c r="B24" s="127"/>
      <c r="C24" s="156"/>
      <c r="D24" s="156"/>
      <c r="E24" s="156"/>
      <c r="F24" s="156"/>
    </row>
    <row r="25" spans="1:6" x14ac:dyDescent="0.5">
      <c r="A25" s="138"/>
      <c r="B25" s="127"/>
      <c r="C25" s="156"/>
      <c r="D25" s="156"/>
      <c r="E25" s="156"/>
      <c r="F25" s="156"/>
    </row>
    <row r="26" spans="1:6" x14ac:dyDescent="0.5">
      <c r="A26" s="138"/>
      <c r="B26" s="127"/>
      <c r="C26" s="156"/>
      <c r="D26" s="156"/>
      <c r="E26" s="156"/>
      <c r="F26" s="156"/>
    </row>
    <row r="27" spans="1:6" x14ac:dyDescent="0.5">
      <c r="A27" s="138"/>
      <c r="B27" s="127"/>
      <c r="C27" s="156"/>
      <c r="D27" s="156"/>
      <c r="E27" s="156"/>
      <c r="F27" s="156"/>
    </row>
    <row r="28" spans="1:6" x14ac:dyDescent="0.5">
      <c r="A28" s="138"/>
      <c r="B28" s="127"/>
      <c r="C28" s="156"/>
      <c r="D28" s="156"/>
      <c r="E28" s="156"/>
      <c r="F28" s="156"/>
    </row>
    <row r="29" spans="1:6" x14ac:dyDescent="0.5">
      <c r="A29" s="138"/>
      <c r="B29" s="127"/>
      <c r="C29" s="156"/>
      <c r="D29" s="156"/>
      <c r="E29" s="156"/>
      <c r="F29" s="156"/>
    </row>
    <row r="30" spans="1:6" x14ac:dyDescent="0.5">
      <c r="A30" s="138"/>
      <c r="B30" s="127"/>
      <c r="C30" s="156"/>
      <c r="D30" s="156"/>
      <c r="E30" s="156"/>
      <c r="F30" s="156"/>
    </row>
    <row r="31" spans="1:6" x14ac:dyDescent="0.5">
      <c r="A31" s="138"/>
      <c r="B31" s="127"/>
      <c r="C31" s="156"/>
      <c r="D31" s="156"/>
      <c r="E31" s="156"/>
      <c r="F31" s="156"/>
    </row>
    <row r="32" spans="1:6" x14ac:dyDescent="0.5">
      <c r="A32" s="138"/>
      <c r="B32" s="127"/>
      <c r="C32" s="156"/>
      <c r="D32" s="156"/>
      <c r="E32" s="156"/>
      <c r="F32" s="156"/>
    </row>
    <row r="33" spans="1:6" x14ac:dyDescent="0.5">
      <c r="A33" s="138"/>
      <c r="B33" s="127"/>
      <c r="C33" s="156"/>
      <c r="D33" s="156"/>
      <c r="E33" s="156"/>
      <c r="F33" s="156"/>
    </row>
    <row r="34" spans="1:6" x14ac:dyDescent="0.5">
      <c r="A34" s="341" t="s">
        <v>40</v>
      </c>
      <c r="B34" s="341"/>
      <c r="C34" s="341"/>
      <c r="D34" s="341"/>
      <c r="E34" s="341"/>
      <c r="F34" s="341"/>
    </row>
    <row r="35" spans="1:6" x14ac:dyDescent="0.5">
      <c r="A35" s="341" t="str">
        <f>A2</f>
        <v>ประจำเดือนพฤศจิกายน  2560</v>
      </c>
      <c r="B35" s="341"/>
      <c r="C35" s="341"/>
      <c r="D35" s="341"/>
      <c r="E35" s="341"/>
      <c r="F35" s="341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94</v>
      </c>
      <c r="E36" s="38" t="s">
        <v>35</v>
      </c>
      <c r="F36" s="146" t="s">
        <v>309</v>
      </c>
    </row>
    <row r="37" spans="1:6" x14ac:dyDescent="0.5">
      <c r="A37" s="88" t="s">
        <v>124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85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86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90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215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91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100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214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308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254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265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266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278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282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279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41" t="s">
        <v>197</v>
      </c>
      <c r="B54" s="341"/>
      <c r="C54" s="341"/>
      <c r="D54" s="341"/>
      <c r="E54" s="341"/>
      <c r="F54" s="341"/>
    </row>
    <row r="55" spans="1:9" x14ac:dyDescent="0.5">
      <c r="A55" s="338" t="s">
        <v>21</v>
      </c>
      <c r="B55" s="339"/>
      <c r="C55" s="339"/>
      <c r="D55" s="340"/>
      <c r="E55" s="38" t="s">
        <v>15</v>
      </c>
      <c r="F55" s="38" t="s">
        <v>29</v>
      </c>
    </row>
    <row r="56" spans="1:9" x14ac:dyDescent="0.5">
      <c r="A56" s="123" t="s">
        <v>198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208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255</v>
      </c>
      <c r="I57" s="31">
        <v>0</v>
      </c>
    </row>
    <row r="58" spans="1:9" x14ac:dyDescent="0.5">
      <c r="A58" s="126" t="s">
        <v>199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255</v>
      </c>
      <c r="I58" s="31">
        <v>552600</v>
      </c>
    </row>
    <row r="59" spans="1:9" x14ac:dyDescent="0.5">
      <c r="A59" s="126" t="s">
        <v>200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255</v>
      </c>
      <c r="I59" s="31">
        <v>89600</v>
      </c>
    </row>
    <row r="60" spans="1:9" ht="25.5" x14ac:dyDescent="0.65">
      <c r="A60" s="126" t="s">
        <v>218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255</v>
      </c>
      <c r="I63" s="31">
        <v>0</v>
      </c>
    </row>
    <row r="64" spans="1:9" x14ac:dyDescent="0.5">
      <c r="A64" s="126" t="s">
        <v>217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255</v>
      </c>
      <c r="I64" s="31">
        <v>0</v>
      </c>
    </row>
    <row r="65" spans="1:9" ht="25.5" x14ac:dyDescent="0.65">
      <c r="A65" s="126" t="s">
        <v>216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5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79</v>
      </c>
    </row>
    <row r="67" spans="1:9" x14ac:dyDescent="0.5">
      <c r="A67" s="126" t="s">
        <v>306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307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270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271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209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210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267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268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269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280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283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281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41" t="s">
        <v>303</v>
      </c>
      <c r="B87" s="341"/>
      <c r="C87" s="341"/>
      <c r="D87" s="341"/>
      <c r="E87" s="341"/>
      <c r="F87" s="341"/>
    </row>
    <row r="88" spans="1:7" x14ac:dyDescent="0.5">
      <c r="A88" s="338" t="s">
        <v>21</v>
      </c>
      <c r="B88" s="339"/>
      <c r="C88" s="339"/>
      <c r="D88" s="340"/>
      <c r="E88" s="38" t="s">
        <v>15</v>
      </c>
      <c r="F88" s="138"/>
    </row>
    <row r="89" spans="1:7" x14ac:dyDescent="0.5">
      <c r="A89" s="126" t="s">
        <v>286</v>
      </c>
      <c r="B89" s="127"/>
      <c r="C89" s="127"/>
      <c r="D89" s="130"/>
      <c r="E89" s="34">
        <v>487651</v>
      </c>
    </row>
    <row r="90" spans="1:7" x14ac:dyDescent="0.5">
      <c r="A90" s="126" t="s">
        <v>287</v>
      </c>
      <c r="B90" s="127"/>
      <c r="C90" s="127"/>
      <c r="D90" s="130"/>
      <c r="E90" s="34">
        <v>1881660</v>
      </c>
    </row>
    <row r="91" spans="1:7" x14ac:dyDescent="0.5">
      <c r="A91" s="126" t="s">
        <v>288</v>
      </c>
      <c r="B91" s="127"/>
      <c r="C91" s="127"/>
      <c r="D91" s="130"/>
      <c r="E91" s="34">
        <v>5746657.0300000003</v>
      </c>
      <c r="G91" s="31" t="s">
        <v>79</v>
      </c>
    </row>
    <row r="92" spans="1:7" x14ac:dyDescent="0.5">
      <c r="A92" s="126" t="s">
        <v>289</v>
      </c>
      <c r="B92" s="127"/>
      <c r="C92" s="127"/>
      <c r="D92" s="130"/>
      <c r="E92" s="34">
        <v>205010</v>
      </c>
    </row>
    <row r="93" spans="1:7" x14ac:dyDescent="0.5">
      <c r="A93" s="126" t="s">
        <v>290</v>
      </c>
      <c r="B93" s="127"/>
      <c r="C93" s="127"/>
      <c r="D93" s="130"/>
      <c r="E93" s="34">
        <v>3416896.86</v>
      </c>
    </row>
    <row r="94" spans="1:7" x14ac:dyDescent="0.5">
      <c r="A94" s="126" t="s">
        <v>291</v>
      </c>
      <c r="B94" s="127"/>
      <c r="C94" s="127"/>
      <c r="D94" s="130"/>
      <c r="E94" s="34">
        <v>1704715.5</v>
      </c>
    </row>
    <row r="95" spans="1:7" x14ac:dyDescent="0.5">
      <c r="A95" s="126" t="s">
        <v>296</v>
      </c>
      <c r="B95" s="127"/>
      <c r="C95" s="127"/>
      <c r="D95" s="130"/>
      <c r="E95" s="34">
        <v>900982.56</v>
      </c>
    </row>
    <row r="96" spans="1:7" x14ac:dyDescent="0.5">
      <c r="A96" s="126" t="s">
        <v>292</v>
      </c>
      <c r="B96" s="127"/>
      <c r="C96" s="127"/>
      <c r="D96" s="130"/>
      <c r="E96" s="34">
        <v>435994.97</v>
      </c>
    </row>
    <row r="97" spans="1:5" x14ac:dyDescent="0.5">
      <c r="A97" s="126" t="s">
        <v>293</v>
      </c>
      <c r="B97" s="127"/>
      <c r="C97" s="127"/>
      <c r="D97" s="130"/>
      <c r="E97" s="34">
        <v>1488000</v>
      </c>
    </row>
    <row r="98" spans="1:5" x14ac:dyDescent="0.5">
      <c r="A98" s="126" t="s">
        <v>294</v>
      </c>
      <c r="B98" s="127"/>
      <c r="C98" s="127"/>
      <c r="D98" s="130"/>
      <c r="E98" s="34">
        <v>10000</v>
      </c>
    </row>
    <row r="99" spans="1:5" x14ac:dyDescent="0.5">
      <c r="A99" s="126" t="s">
        <v>295</v>
      </c>
      <c r="B99" s="127"/>
      <c r="C99" s="127"/>
      <c r="D99" s="130"/>
      <c r="E99" s="34">
        <v>2701040</v>
      </c>
    </row>
    <row r="100" spans="1:5" x14ac:dyDescent="0.5">
      <c r="A100" s="136" t="s">
        <v>29</v>
      </c>
      <c r="B100" s="139"/>
      <c r="C100" s="139"/>
      <c r="D100" s="140"/>
      <c r="E100" s="141">
        <f>SUM(E89:E99)</f>
        <v>18978607.920000002</v>
      </c>
    </row>
    <row r="119" spans="1:6" x14ac:dyDescent="0.5">
      <c r="A119" s="341" t="s">
        <v>297</v>
      </c>
      <c r="B119" s="341"/>
      <c r="C119" s="341"/>
      <c r="D119" s="341"/>
      <c r="E119" s="341"/>
      <c r="F119" s="341"/>
    </row>
    <row r="120" spans="1:6" x14ac:dyDescent="0.5">
      <c r="A120" s="338" t="s">
        <v>21</v>
      </c>
      <c r="B120" s="339"/>
      <c r="C120" s="339"/>
      <c r="D120" s="340"/>
      <c r="E120" s="38" t="s">
        <v>15</v>
      </c>
      <c r="F120" s="138"/>
    </row>
    <row r="121" spans="1:6" x14ac:dyDescent="0.5">
      <c r="A121" s="126" t="s">
        <v>286</v>
      </c>
      <c r="B121" s="127"/>
      <c r="C121" s="127"/>
      <c r="D121" s="130"/>
      <c r="E121" s="34">
        <v>487651</v>
      </c>
    </row>
    <row r="122" spans="1:6" x14ac:dyDescent="0.5">
      <c r="A122" s="126" t="s">
        <v>298</v>
      </c>
      <c r="B122" s="127"/>
      <c r="C122" s="127"/>
      <c r="D122" s="130"/>
      <c r="E122" s="34">
        <v>7246868</v>
      </c>
    </row>
    <row r="123" spans="1:6" x14ac:dyDescent="0.5">
      <c r="A123" s="126" t="s">
        <v>287</v>
      </c>
      <c r="B123" s="127"/>
      <c r="C123" s="127"/>
      <c r="D123" s="130"/>
      <c r="E123" s="34">
        <v>1881660</v>
      </c>
    </row>
    <row r="124" spans="1:6" x14ac:dyDescent="0.5">
      <c r="A124" s="126" t="s">
        <v>288</v>
      </c>
      <c r="B124" s="127"/>
      <c r="C124" s="127"/>
      <c r="D124" s="130"/>
      <c r="E124" s="34">
        <v>5746657.0300000003</v>
      </c>
    </row>
    <row r="125" spans="1:6" x14ac:dyDescent="0.5">
      <c r="A125" s="126" t="s">
        <v>299</v>
      </c>
      <c r="B125" s="127"/>
      <c r="C125" s="127"/>
      <c r="D125" s="130"/>
      <c r="E125" s="34">
        <v>1428926.77</v>
      </c>
    </row>
    <row r="126" spans="1:6" x14ac:dyDescent="0.5">
      <c r="A126" s="126" t="s">
        <v>289</v>
      </c>
      <c r="B126" s="127"/>
      <c r="C126" s="127"/>
      <c r="D126" s="130"/>
      <c r="E126" s="34">
        <v>205010</v>
      </c>
    </row>
    <row r="127" spans="1:6" x14ac:dyDescent="0.5">
      <c r="A127" s="126" t="s">
        <v>290</v>
      </c>
      <c r="B127" s="127"/>
      <c r="C127" s="127"/>
      <c r="D127" s="130"/>
      <c r="E127" s="34">
        <v>3416896.86</v>
      </c>
    </row>
    <row r="128" spans="1:6" x14ac:dyDescent="0.5">
      <c r="A128" s="126" t="s">
        <v>300</v>
      </c>
      <c r="B128" s="127"/>
      <c r="C128" s="127"/>
      <c r="D128" s="130"/>
      <c r="E128" s="34">
        <v>32500</v>
      </c>
    </row>
    <row r="129" spans="1:5" x14ac:dyDescent="0.5">
      <c r="A129" s="126" t="s">
        <v>291</v>
      </c>
      <c r="B129" s="127"/>
      <c r="C129" s="127"/>
      <c r="D129" s="130"/>
      <c r="E129" s="34">
        <v>1704715.5</v>
      </c>
    </row>
    <row r="130" spans="1:5" x14ac:dyDescent="0.5">
      <c r="A130" s="126" t="s">
        <v>301</v>
      </c>
      <c r="B130" s="127"/>
      <c r="C130" s="127"/>
      <c r="D130" s="130"/>
      <c r="E130" s="34">
        <v>372100</v>
      </c>
    </row>
    <row r="131" spans="1:5" x14ac:dyDescent="0.5">
      <c r="A131" s="126" t="s">
        <v>296</v>
      </c>
      <c r="B131" s="127"/>
      <c r="C131" s="127"/>
      <c r="D131" s="130"/>
      <c r="E131" s="34">
        <v>900982.56</v>
      </c>
    </row>
    <row r="132" spans="1:5" x14ac:dyDescent="0.5">
      <c r="A132" s="126" t="s">
        <v>292</v>
      </c>
      <c r="B132" s="127"/>
      <c r="C132" s="127"/>
      <c r="D132" s="130"/>
      <c r="E132" s="34">
        <v>435994.97</v>
      </c>
    </row>
    <row r="133" spans="1:5" x14ac:dyDescent="0.5">
      <c r="A133" s="126" t="s">
        <v>293</v>
      </c>
      <c r="B133" s="127"/>
      <c r="C133" s="127"/>
      <c r="D133" s="130"/>
      <c r="E133" s="34">
        <v>1488000</v>
      </c>
    </row>
    <row r="134" spans="1:5" x14ac:dyDescent="0.5">
      <c r="A134" s="126" t="s">
        <v>302</v>
      </c>
      <c r="B134" s="127"/>
      <c r="C134" s="127"/>
      <c r="D134" s="130"/>
      <c r="E134" s="34">
        <v>7603800</v>
      </c>
    </row>
    <row r="135" spans="1:5" x14ac:dyDescent="0.5">
      <c r="A135" s="126" t="s">
        <v>294</v>
      </c>
      <c r="B135" s="127"/>
      <c r="C135" s="127"/>
      <c r="D135" s="130"/>
      <c r="E135" s="34">
        <v>10000</v>
      </c>
    </row>
    <row r="136" spans="1:5" x14ac:dyDescent="0.5">
      <c r="A136" s="126" t="s">
        <v>295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7" t="s">
        <v>29</v>
      </c>
      <c r="B138" s="139"/>
      <c r="C138" s="139"/>
      <c r="D138" s="140"/>
      <c r="E138" s="141">
        <f>SUM(E121:E136)</f>
        <v>35662802.689999998</v>
      </c>
    </row>
    <row r="149" spans="1:5" x14ac:dyDescent="0.5">
      <c r="A149" s="338" t="s">
        <v>21</v>
      </c>
      <c r="B149" s="339"/>
      <c r="C149" s="339"/>
      <c r="D149" s="340"/>
      <c r="E149" s="38" t="s">
        <v>15</v>
      </c>
    </row>
    <row r="150" spans="1:5" x14ac:dyDescent="0.5">
      <c r="A150" s="126" t="s">
        <v>286</v>
      </c>
      <c r="B150" s="127"/>
      <c r="C150" s="127"/>
      <c r="D150" s="130"/>
      <c r="E150" s="34">
        <v>525322</v>
      </c>
    </row>
    <row r="151" spans="1:5" x14ac:dyDescent="0.5">
      <c r="A151" s="126" t="s">
        <v>298</v>
      </c>
      <c r="B151" s="127"/>
      <c r="C151" s="127"/>
      <c r="D151" s="130"/>
      <c r="E151" s="34">
        <v>0</v>
      </c>
    </row>
    <row r="152" spans="1:5" x14ac:dyDescent="0.5">
      <c r="A152" s="126" t="s">
        <v>287</v>
      </c>
      <c r="B152" s="127"/>
      <c r="C152" s="127"/>
      <c r="D152" s="130"/>
      <c r="E152" s="34">
        <v>2052720</v>
      </c>
    </row>
    <row r="153" spans="1:5" x14ac:dyDescent="0.5">
      <c r="A153" s="126" t="s">
        <v>288</v>
      </c>
      <c r="B153" s="127"/>
      <c r="C153" s="127"/>
      <c r="D153" s="130"/>
      <c r="E153" s="34">
        <v>6264637.0300000003</v>
      </c>
    </row>
    <row r="154" spans="1:5" x14ac:dyDescent="0.5">
      <c r="A154" s="126" t="s">
        <v>299</v>
      </c>
      <c r="B154" s="127"/>
      <c r="C154" s="127"/>
      <c r="D154" s="130"/>
      <c r="E154" s="34">
        <v>0</v>
      </c>
    </row>
    <row r="155" spans="1:5" x14ac:dyDescent="0.5">
      <c r="A155" s="126" t="s">
        <v>289</v>
      </c>
      <c r="B155" s="127"/>
      <c r="C155" s="127"/>
      <c r="D155" s="130"/>
      <c r="E155" s="34">
        <v>251690</v>
      </c>
    </row>
    <row r="156" spans="1:5" x14ac:dyDescent="0.5">
      <c r="A156" s="126" t="s">
        <v>290</v>
      </c>
      <c r="B156" s="127"/>
      <c r="C156" s="127"/>
      <c r="D156" s="130"/>
      <c r="E156" s="34">
        <v>3593972.36</v>
      </c>
    </row>
    <row r="157" spans="1:5" x14ac:dyDescent="0.5">
      <c r="A157" s="126" t="s">
        <v>300</v>
      </c>
      <c r="B157" s="127"/>
      <c r="C157" s="127"/>
      <c r="D157" s="130"/>
      <c r="E157" s="34">
        <v>0</v>
      </c>
    </row>
    <row r="158" spans="1:5" x14ac:dyDescent="0.5">
      <c r="A158" s="126" t="s">
        <v>291</v>
      </c>
      <c r="B158" s="127"/>
      <c r="C158" s="127"/>
      <c r="D158" s="130"/>
      <c r="E158" s="34">
        <v>2674748.2400000002</v>
      </c>
    </row>
    <row r="159" spans="1:5" x14ac:dyDescent="0.5">
      <c r="A159" s="126" t="s">
        <v>301</v>
      </c>
      <c r="B159" s="127"/>
      <c r="C159" s="127"/>
      <c r="D159" s="130"/>
      <c r="E159" s="34">
        <v>0</v>
      </c>
    </row>
    <row r="160" spans="1:5" x14ac:dyDescent="0.5">
      <c r="A160" s="126" t="s">
        <v>296</v>
      </c>
      <c r="B160" s="127"/>
      <c r="C160" s="127"/>
      <c r="D160" s="130"/>
      <c r="E160" s="34">
        <v>906978.78</v>
      </c>
    </row>
    <row r="161" spans="1:5" x14ac:dyDescent="0.5">
      <c r="A161" s="126" t="s">
        <v>292</v>
      </c>
      <c r="B161" s="127"/>
      <c r="C161" s="127"/>
      <c r="D161" s="130"/>
      <c r="E161" s="34">
        <v>456374.97</v>
      </c>
    </row>
    <row r="162" spans="1:5" x14ac:dyDescent="0.5">
      <c r="A162" s="126" t="s">
        <v>293</v>
      </c>
      <c r="B162" s="127"/>
      <c r="C162" s="127"/>
      <c r="D162" s="130"/>
      <c r="E162" s="34">
        <v>1614500</v>
      </c>
    </row>
    <row r="163" spans="1:5" x14ac:dyDescent="0.5">
      <c r="A163" s="126" t="s">
        <v>302</v>
      </c>
      <c r="B163" s="127"/>
      <c r="C163" s="127"/>
      <c r="D163" s="130"/>
      <c r="E163" s="34">
        <v>0</v>
      </c>
    </row>
    <row r="164" spans="1:5" x14ac:dyDescent="0.5">
      <c r="A164" s="126" t="s">
        <v>294</v>
      </c>
      <c r="B164" s="127"/>
      <c r="C164" s="127"/>
      <c r="D164" s="130"/>
      <c r="E164" s="34">
        <v>10000</v>
      </c>
    </row>
    <row r="165" spans="1:5" x14ac:dyDescent="0.5">
      <c r="A165" s="126" t="s">
        <v>295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4" t="s">
        <v>29</v>
      </c>
      <c r="B167" s="139"/>
      <c r="C167" s="139"/>
      <c r="D167" s="140"/>
      <c r="E167" s="141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C16" sqref="C1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48" t="s">
        <v>10</v>
      </c>
      <c r="B1" s="349"/>
      <c r="C1" s="349"/>
      <c r="D1" s="349"/>
      <c r="E1" s="349"/>
      <c r="F1" s="349"/>
      <c r="G1" s="350"/>
      <c r="H1" s="348" t="s">
        <v>175</v>
      </c>
      <c r="I1" s="349"/>
      <c r="J1" s="350"/>
      <c r="K1" s="1"/>
    </row>
    <row r="2" spans="1:12" ht="21.75" customHeight="1" x14ac:dyDescent="0.45">
      <c r="A2" s="351" t="s">
        <v>11</v>
      </c>
      <c r="B2" s="352"/>
      <c r="C2" s="352"/>
      <c r="D2" s="352"/>
      <c r="E2" s="352"/>
      <c r="F2" s="352"/>
      <c r="G2" s="353"/>
      <c r="H2" s="343" t="s">
        <v>176</v>
      </c>
      <c r="I2" s="342"/>
      <c r="J2" s="354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55" t="s">
        <v>12</v>
      </c>
      <c r="I3" s="356"/>
      <c r="J3" s="357"/>
    </row>
    <row r="4" spans="1:12" ht="18.75" customHeight="1" x14ac:dyDescent="0.45">
      <c r="A4" s="8"/>
      <c r="B4" s="9" t="s">
        <v>92</v>
      </c>
      <c r="C4" s="9"/>
      <c r="D4" s="9"/>
      <c r="E4" s="344">
        <v>241404</v>
      </c>
      <c r="F4" s="344"/>
      <c r="G4" s="10"/>
      <c r="H4" s="11"/>
      <c r="I4" s="12">
        <v>1270671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1270671</v>
      </c>
    </row>
    <row r="6" spans="1:12" ht="16.5" customHeight="1" x14ac:dyDescent="0.45">
      <c r="A6" s="8"/>
      <c r="B6" s="161" t="s">
        <v>13</v>
      </c>
      <c r="C6" s="162"/>
      <c r="D6" s="161" t="s">
        <v>14</v>
      </c>
      <c r="E6" s="162"/>
      <c r="F6" s="163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322</v>
      </c>
      <c r="C8" s="16"/>
      <c r="D8" s="29" t="s">
        <v>322</v>
      </c>
      <c r="E8" s="16"/>
      <c r="F8" s="29" t="s">
        <v>322</v>
      </c>
      <c r="G8" s="10"/>
      <c r="H8" s="8"/>
      <c r="I8" s="29" t="s">
        <v>322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16710.840000000084</v>
      </c>
    </row>
    <row r="10" spans="1:12" ht="18.95" customHeight="1" x14ac:dyDescent="0.45">
      <c r="A10" s="8"/>
      <c r="B10" s="97" t="s">
        <v>104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612</v>
      </c>
      <c r="C11" s="275"/>
      <c r="D11" s="17" t="s">
        <v>613</v>
      </c>
      <c r="E11" s="9"/>
      <c r="F11" s="18">
        <v>1710.84</v>
      </c>
      <c r="G11" s="10"/>
      <c r="H11" s="8"/>
      <c r="I11" s="9"/>
      <c r="J11" s="10"/>
    </row>
    <row r="12" spans="1:12" ht="18.95" customHeight="1" x14ac:dyDescent="0.45">
      <c r="A12" s="8"/>
      <c r="B12" s="17" t="s">
        <v>614</v>
      </c>
      <c r="C12" s="142"/>
      <c r="D12" s="17" t="s">
        <v>615</v>
      </c>
      <c r="E12" s="9"/>
      <c r="F12" s="18">
        <v>15000</v>
      </c>
      <c r="G12" s="10"/>
      <c r="H12" s="8"/>
      <c r="I12" s="9"/>
      <c r="J12" s="10"/>
    </row>
    <row r="13" spans="1:12" ht="18.95" customHeight="1" x14ac:dyDescent="0.45">
      <c r="A13" s="8"/>
      <c r="B13" s="17"/>
      <c r="C13" s="164"/>
      <c r="D13" s="17"/>
      <c r="E13" s="9"/>
      <c r="F13" s="18"/>
      <c r="G13" s="10"/>
      <c r="H13" s="8"/>
      <c r="I13" s="157">
        <f>SUM(F11:F28)</f>
        <v>16710.84</v>
      </c>
      <c r="J13" s="10"/>
    </row>
    <row r="14" spans="1:12" ht="18.95" customHeight="1" x14ac:dyDescent="0.45">
      <c r="A14" s="8"/>
      <c r="B14" s="17"/>
      <c r="C14" s="143"/>
      <c r="D14" s="17"/>
      <c r="E14" s="9"/>
      <c r="F14" s="18"/>
      <c r="G14" s="10"/>
      <c r="H14" s="8"/>
      <c r="I14" s="26"/>
      <c r="J14" s="10"/>
    </row>
    <row r="15" spans="1:12" ht="18.95" customHeight="1" x14ac:dyDescent="0.45">
      <c r="A15" s="8"/>
      <c r="B15" s="17"/>
      <c r="C15" s="143"/>
      <c r="D15" s="17"/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3"/>
      <c r="D16" s="17"/>
      <c r="E16" s="9"/>
      <c r="F16" s="18"/>
      <c r="G16" s="10"/>
      <c r="H16" s="8"/>
      <c r="J16" s="10"/>
      <c r="L16" s="21">
        <f>I4-I37</f>
        <v>16710.840000000084</v>
      </c>
    </row>
    <row r="17" spans="1:12" ht="18.95" customHeight="1" x14ac:dyDescent="0.45">
      <c r="A17" s="8"/>
      <c r="B17" s="17"/>
      <c r="C17" s="143"/>
      <c r="D17" s="17"/>
      <c r="E17" s="9"/>
      <c r="F17" s="18"/>
      <c r="G17" s="10"/>
      <c r="H17" s="8"/>
      <c r="I17" s="27"/>
      <c r="J17" s="10"/>
      <c r="L17" s="21"/>
    </row>
    <row r="18" spans="1:12" ht="18.95" customHeight="1" x14ac:dyDescent="0.45">
      <c r="A18" s="8"/>
      <c r="B18" s="17"/>
      <c r="C18" s="143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3"/>
      <c r="D19" s="17"/>
      <c r="E19" s="9"/>
      <c r="F19" s="18"/>
      <c r="G19" s="10"/>
      <c r="H19" s="8"/>
      <c r="I19" s="27"/>
      <c r="J19" s="10"/>
      <c r="L19" s="21">
        <f>SUM(F18:F20)</f>
        <v>0</v>
      </c>
    </row>
    <row r="20" spans="1:12" ht="18.95" customHeight="1" x14ac:dyDescent="0.45">
      <c r="A20" s="8"/>
      <c r="B20" s="17"/>
      <c r="C20" s="143"/>
      <c r="D20" s="17"/>
      <c r="E20" s="9"/>
      <c r="F20" s="40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143"/>
      <c r="D21" s="17"/>
      <c r="E21" s="9"/>
      <c r="F21" s="40"/>
      <c r="G21" s="10"/>
      <c r="H21" s="8"/>
      <c r="I21" s="9"/>
      <c r="J21" s="10"/>
    </row>
    <row r="22" spans="1:12" ht="18.95" customHeight="1" x14ac:dyDescent="0.45">
      <c r="A22" s="8"/>
      <c r="B22" s="17"/>
      <c r="C22" s="143"/>
      <c r="D22" s="17"/>
      <c r="E22" s="9"/>
      <c r="F22" s="40"/>
      <c r="G22" s="10"/>
      <c r="H22" s="8"/>
      <c r="I22" s="147"/>
      <c r="J22" s="10"/>
    </row>
    <row r="23" spans="1:12" ht="18.95" customHeight="1" x14ac:dyDescent="0.45">
      <c r="A23" s="8"/>
      <c r="B23" s="17"/>
      <c r="C23" s="143"/>
      <c r="D23" s="17"/>
      <c r="E23" s="9"/>
      <c r="F23" s="40"/>
      <c r="G23" s="10"/>
      <c r="H23" s="8"/>
      <c r="I23" s="9"/>
      <c r="J23" s="10"/>
    </row>
    <row r="24" spans="1:12" ht="18.95" customHeight="1" x14ac:dyDescent="0.45">
      <c r="A24" s="8"/>
      <c r="B24" s="17"/>
      <c r="C24" s="91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42"/>
      <c r="D26" s="17"/>
      <c r="E26" s="9"/>
      <c r="F26" s="40"/>
      <c r="G26" s="10"/>
      <c r="H26" s="8"/>
      <c r="I26" s="20"/>
      <c r="J26" s="10"/>
    </row>
    <row r="27" spans="1:12" ht="18.95" customHeight="1" x14ac:dyDescent="0.45">
      <c r="A27" s="8"/>
      <c r="B27" s="17"/>
      <c r="C27" s="95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96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17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4" t="s">
        <v>323</v>
      </c>
      <c r="C30" s="95"/>
      <c r="D30" s="17"/>
      <c r="E30" s="9"/>
      <c r="F30" s="40"/>
      <c r="G30" s="10"/>
      <c r="H30" s="8"/>
      <c r="I30" s="20"/>
      <c r="J30" s="10"/>
    </row>
    <row r="31" spans="1:12" x14ac:dyDescent="0.45">
      <c r="A31" s="8"/>
      <c r="B31" s="158" t="s">
        <v>18</v>
      </c>
      <c r="C31" s="41"/>
      <c r="D31" s="159" t="s">
        <v>324</v>
      </c>
      <c r="E31" s="9"/>
      <c r="F31" s="159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322</v>
      </c>
      <c r="C32" s="41"/>
      <c r="D32" s="29" t="s">
        <v>322</v>
      </c>
      <c r="E32" s="9"/>
      <c r="F32" s="29" t="s">
        <v>322</v>
      </c>
      <c r="G32" s="10"/>
      <c r="H32" s="8"/>
      <c r="I32" s="20"/>
      <c r="J32" s="10"/>
    </row>
    <row r="33" spans="1:12" ht="18.95" customHeight="1" x14ac:dyDescent="0.45">
      <c r="A33" s="8"/>
      <c r="B33" s="29" t="s">
        <v>322</v>
      </c>
      <c r="C33" s="41"/>
      <c r="D33" s="29" t="s">
        <v>322</v>
      </c>
      <c r="E33" s="9"/>
      <c r="F33" s="29" t="s">
        <v>322</v>
      </c>
      <c r="G33" s="10"/>
      <c r="H33" s="8"/>
      <c r="I33" s="20"/>
      <c r="J33" s="10"/>
    </row>
    <row r="34" spans="1:12" ht="18.95" customHeight="1" x14ac:dyDescent="0.45">
      <c r="A34" s="8"/>
      <c r="B34" s="29" t="s">
        <v>322</v>
      </c>
      <c r="C34" s="95"/>
      <c r="D34" s="29" t="s">
        <v>322</v>
      </c>
      <c r="E34" s="9"/>
      <c r="F34" s="29" t="s">
        <v>322</v>
      </c>
      <c r="G34" s="10"/>
      <c r="H34" s="8"/>
      <c r="I34" s="160">
        <f>SUM(F32:F34)</f>
        <v>0</v>
      </c>
      <c r="J34" s="10"/>
    </row>
    <row r="35" spans="1:12" ht="18.95" customHeight="1" x14ac:dyDescent="0.45">
      <c r="A35" s="8"/>
      <c r="B35" s="14"/>
      <c r="C35" s="43"/>
      <c r="D35" s="39"/>
      <c r="E35" s="9"/>
      <c r="F35" s="40"/>
      <c r="G35" s="10"/>
      <c r="H35" s="8"/>
      <c r="I35" s="9"/>
      <c r="J35" s="10"/>
    </row>
    <row r="36" spans="1:12" x14ac:dyDescent="0.45">
      <c r="A36" s="8"/>
      <c r="B36" s="93"/>
      <c r="C36" s="41"/>
      <c r="D36" s="94"/>
      <c r="E36" s="9"/>
      <c r="F36" s="40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45">
        <f>E4</f>
        <v>241404</v>
      </c>
      <c r="F37" s="345"/>
      <c r="G37" s="25"/>
      <c r="H37" s="22"/>
      <c r="I37" s="12">
        <f>I4-I13-I34</f>
        <v>1253960.1599999999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46" t="s">
        <v>95</v>
      </c>
      <c r="C39" s="346"/>
      <c r="D39" s="346"/>
      <c r="E39" s="10"/>
      <c r="F39" s="347" t="s">
        <v>52</v>
      </c>
      <c r="G39" s="346"/>
      <c r="H39" s="346"/>
      <c r="I39" s="346"/>
      <c r="J39" s="10"/>
    </row>
    <row r="40" spans="1:12" x14ac:dyDescent="0.45">
      <c r="A40" s="8"/>
      <c r="B40" s="346" t="s">
        <v>462</v>
      </c>
      <c r="C40" s="346"/>
      <c r="D40" s="346"/>
      <c r="E40" s="10"/>
      <c r="F40" s="347" t="s">
        <v>98</v>
      </c>
      <c r="G40" s="346"/>
      <c r="H40" s="346"/>
      <c r="I40" s="346"/>
      <c r="J40" s="10"/>
      <c r="L40" s="19"/>
    </row>
    <row r="41" spans="1:12" x14ac:dyDescent="0.45">
      <c r="A41" s="22"/>
      <c r="B41" s="342" t="s">
        <v>54</v>
      </c>
      <c r="C41" s="342"/>
      <c r="D41" s="342"/>
      <c r="E41" s="25"/>
      <c r="F41" s="343" t="s">
        <v>53</v>
      </c>
      <c r="G41" s="342"/>
      <c r="H41" s="342"/>
      <c r="I41" s="342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</sheetData>
  <mergeCells count="13"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zoomScale="70" zoomScaleNormal="70" workbookViewId="0">
      <selection activeCell="B26" sqref="B26:B31"/>
    </sheetView>
  </sheetViews>
  <sheetFormatPr defaultRowHeight="14.25" x14ac:dyDescent="0.2"/>
  <cols>
    <col min="1" max="1" width="0.7109375" style="199" customWidth="1"/>
    <col min="2" max="2" width="17.28515625" style="199" customWidth="1"/>
    <col min="3" max="3" width="5.140625" style="199" customWidth="1"/>
    <col min="4" max="4" width="3.28515625" style="199" customWidth="1"/>
    <col min="5" max="5" width="0.42578125" style="199" customWidth="1"/>
    <col min="6" max="6" width="24.85546875" style="199" customWidth="1"/>
    <col min="7" max="7" width="2.140625" style="199" customWidth="1"/>
    <col min="8" max="8" width="0.85546875" style="199" customWidth="1"/>
    <col min="9" max="9" width="6.28515625" style="199" customWidth="1"/>
    <col min="10" max="10" width="7.140625" style="199" customWidth="1"/>
    <col min="11" max="11" width="16.85546875" style="199" customWidth="1"/>
    <col min="12" max="12" width="1.85546875" style="199" customWidth="1"/>
    <col min="13" max="13" width="19.7109375" style="199" customWidth="1"/>
    <col min="14" max="14" width="2.85546875" style="199" customWidth="1"/>
    <col min="15" max="15" width="17" style="199" customWidth="1"/>
    <col min="16" max="16" width="19.7109375" style="199" customWidth="1"/>
    <col min="17" max="17" width="2" style="199" customWidth="1"/>
    <col min="18" max="18" width="15.85546875" style="199" customWidth="1"/>
    <col min="19" max="19" width="0.28515625" style="199" customWidth="1"/>
    <col min="20" max="20" width="1.7109375" style="199" customWidth="1"/>
    <col min="21" max="23" width="19.7109375" style="199" customWidth="1"/>
    <col min="24" max="24" width="0" style="199" hidden="1" customWidth="1"/>
    <col min="25" max="25" width="15.42578125" style="199" bestFit="1" customWidth="1"/>
    <col min="26" max="26" width="15" style="199" bestFit="1" customWidth="1"/>
    <col min="27" max="16384" width="9.140625" style="199"/>
  </cols>
  <sheetData>
    <row r="1" spans="1:26" s="226" customFormat="1" ht="14.25" customHeight="1" x14ac:dyDescent="0.2">
      <c r="A1" s="360" t="s">
        <v>181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</row>
    <row r="2" spans="1:26" s="226" customFormat="1" ht="14.25" customHeight="1" x14ac:dyDescent="0.2">
      <c r="A2" s="360" t="s">
        <v>284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</row>
    <row r="3" spans="1:26" s="226" customFormat="1" ht="14.25" customHeight="1" x14ac:dyDescent="0.2">
      <c r="A3" s="361" t="s">
        <v>605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</row>
    <row r="4" spans="1:26" s="226" customFormat="1" x14ac:dyDescent="0.2">
      <c r="A4" s="200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375" t="s">
        <v>105</v>
      </c>
      <c r="N4" s="303"/>
      <c r="O4" s="304"/>
      <c r="P4" s="375" t="s">
        <v>106</v>
      </c>
      <c r="Q4" s="375" t="s">
        <v>107</v>
      </c>
      <c r="R4" s="303"/>
      <c r="S4" s="303"/>
      <c r="T4" s="303"/>
      <c r="U4" s="304"/>
      <c r="V4" s="375" t="s">
        <v>108</v>
      </c>
      <c r="W4" s="375" t="s">
        <v>109</v>
      </c>
      <c r="X4" s="375" t="s">
        <v>110</v>
      </c>
      <c r="Y4" s="375" t="s">
        <v>111</v>
      </c>
      <c r="Z4" s="301" t="s">
        <v>29</v>
      </c>
    </row>
    <row r="5" spans="1:26" s="226" customFormat="1" x14ac:dyDescent="0.2">
      <c r="A5" s="232"/>
      <c r="B5" s="230"/>
      <c r="C5" s="230"/>
      <c r="D5" s="230"/>
      <c r="E5" s="230"/>
      <c r="F5" s="230"/>
      <c r="G5" s="230"/>
      <c r="H5" s="230"/>
      <c r="I5" s="230"/>
      <c r="J5" s="230"/>
      <c r="K5" s="379" t="s">
        <v>226</v>
      </c>
      <c r="L5" s="203"/>
      <c r="M5" s="385"/>
      <c r="N5" s="387"/>
      <c r="O5" s="386"/>
      <c r="P5" s="376"/>
      <c r="Q5" s="385"/>
      <c r="R5" s="387"/>
      <c r="S5" s="387"/>
      <c r="T5" s="387"/>
      <c r="U5" s="386"/>
      <c r="V5" s="376"/>
      <c r="W5" s="376"/>
      <c r="X5" s="376"/>
      <c r="Y5" s="376"/>
      <c r="Z5" s="377"/>
    </row>
    <row r="6" spans="1:26" s="226" customFormat="1" x14ac:dyDescent="0.2">
      <c r="A6" s="232"/>
      <c r="B6" s="230"/>
      <c r="C6" s="230"/>
      <c r="D6" s="230"/>
      <c r="E6" s="230"/>
      <c r="F6" s="230"/>
      <c r="G6" s="230"/>
      <c r="H6" s="230"/>
      <c r="I6" s="230"/>
      <c r="J6" s="230"/>
      <c r="K6" s="374"/>
      <c r="L6" s="203"/>
      <c r="M6" s="380" t="s">
        <v>219</v>
      </c>
      <c r="N6" s="381"/>
      <c r="O6" s="382"/>
      <c r="P6" s="231" t="s">
        <v>220</v>
      </c>
      <c r="Q6" s="380" t="s">
        <v>221</v>
      </c>
      <c r="R6" s="381"/>
      <c r="S6" s="381"/>
      <c r="T6" s="381"/>
      <c r="U6" s="382"/>
      <c r="V6" s="231" t="s">
        <v>222</v>
      </c>
      <c r="W6" s="231" t="s">
        <v>223</v>
      </c>
      <c r="X6" s="231" t="s">
        <v>224</v>
      </c>
      <c r="Y6" s="231" t="s">
        <v>225</v>
      </c>
      <c r="Z6" s="377"/>
    </row>
    <row r="7" spans="1:26" s="226" customFormat="1" x14ac:dyDescent="0.2">
      <c r="A7" s="232"/>
      <c r="B7" s="230"/>
      <c r="C7" s="230"/>
      <c r="D7" s="230"/>
      <c r="E7" s="230"/>
      <c r="F7" s="230"/>
      <c r="G7" s="230"/>
      <c r="H7" s="230"/>
      <c r="I7" s="230"/>
      <c r="J7" s="230"/>
      <c r="K7" s="374"/>
      <c r="L7" s="203"/>
      <c r="M7" s="383" t="s">
        <v>112</v>
      </c>
      <c r="N7" s="383" t="s">
        <v>113</v>
      </c>
      <c r="O7" s="304"/>
      <c r="P7" s="383" t="s">
        <v>114</v>
      </c>
      <c r="Q7" s="383" t="s">
        <v>116</v>
      </c>
      <c r="R7" s="303"/>
      <c r="S7" s="303"/>
      <c r="T7" s="304"/>
      <c r="U7" s="383" t="s">
        <v>117</v>
      </c>
      <c r="V7" s="383" t="s">
        <v>118</v>
      </c>
      <c r="W7" s="383" t="s">
        <v>155</v>
      </c>
      <c r="X7" s="383" t="s">
        <v>121</v>
      </c>
      <c r="Y7" s="383" t="s">
        <v>2</v>
      </c>
      <c r="Z7" s="377"/>
    </row>
    <row r="8" spans="1:26" s="226" customFormat="1" x14ac:dyDescent="0.2">
      <c r="A8" s="232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03"/>
      <c r="M8" s="377"/>
      <c r="N8" s="384"/>
      <c r="O8" s="372"/>
      <c r="P8" s="377"/>
      <c r="Q8" s="384"/>
      <c r="R8" s="277"/>
      <c r="S8" s="277"/>
      <c r="T8" s="372"/>
      <c r="U8" s="377"/>
      <c r="V8" s="377"/>
      <c r="W8" s="377"/>
      <c r="X8" s="377"/>
      <c r="Y8" s="377"/>
      <c r="Z8" s="377"/>
    </row>
    <row r="9" spans="1:26" s="226" customFormat="1" x14ac:dyDescent="0.2">
      <c r="A9" s="373" t="s">
        <v>227</v>
      </c>
      <c r="B9" s="374"/>
      <c r="C9" s="374"/>
      <c r="D9" s="230"/>
      <c r="E9" s="230"/>
      <c r="F9" s="230"/>
      <c r="G9" s="230"/>
      <c r="H9" s="230"/>
      <c r="I9" s="230"/>
      <c r="J9" s="230"/>
      <c r="K9" s="230"/>
      <c r="L9" s="203"/>
      <c r="M9" s="377"/>
      <c r="N9" s="384"/>
      <c r="O9" s="372"/>
      <c r="P9" s="377"/>
      <c r="Q9" s="384"/>
      <c r="R9" s="277"/>
      <c r="S9" s="277"/>
      <c r="T9" s="372"/>
      <c r="U9" s="377"/>
      <c r="V9" s="377"/>
      <c r="W9" s="377"/>
      <c r="X9" s="377"/>
      <c r="Y9" s="377"/>
      <c r="Z9" s="377"/>
    </row>
    <row r="10" spans="1:26" s="226" customFormat="1" x14ac:dyDescent="0.2">
      <c r="A10" s="232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03"/>
      <c r="M10" s="376"/>
      <c r="N10" s="385"/>
      <c r="O10" s="386"/>
      <c r="P10" s="376"/>
      <c r="Q10" s="385"/>
      <c r="R10" s="387"/>
      <c r="S10" s="387"/>
      <c r="T10" s="386"/>
      <c r="U10" s="376"/>
      <c r="V10" s="376"/>
      <c r="W10" s="376"/>
      <c r="X10" s="376"/>
      <c r="Y10" s="376"/>
      <c r="Z10" s="377"/>
    </row>
    <row r="11" spans="1:26" s="226" customFormat="1" x14ac:dyDescent="0.2">
      <c r="A11" s="238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04"/>
      <c r="M11" s="234" t="s">
        <v>228</v>
      </c>
      <c r="N11" s="388" t="s">
        <v>229</v>
      </c>
      <c r="O11" s="382"/>
      <c r="P11" s="234" t="s">
        <v>230</v>
      </c>
      <c r="Q11" s="388" t="s">
        <v>232</v>
      </c>
      <c r="R11" s="381"/>
      <c r="S11" s="381"/>
      <c r="T11" s="382"/>
      <c r="U11" s="234" t="s">
        <v>233</v>
      </c>
      <c r="V11" s="234" t="s">
        <v>234</v>
      </c>
      <c r="W11" s="234" t="s">
        <v>236</v>
      </c>
      <c r="X11" s="234" t="s">
        <v>237</v>
      </c>
      <c r="Y11" s="234" t="s">
        <v>238</v>
      </c>
      <c r="Z11" s="378"/>
    </row>
    <row r="12" spans="1:26" s="226" customFormat="1" x14ac:dyDescent="0.2">
      <c r="A12" s="362" t="s">
        <v>186</v>
      </c>
      <c r="B12" s="365" t="s">
        <v>2</v>
      </c>
      <c r="C12" s="367" t="s">
        <v>392</v>
      </c>
      <c r="D12" s="304"/>
      <c r="E12" s="205" t="s">
        <v>186</v>
      </c>
      <c r="F12" s="236" t="s">
        <v>122</v>
      </c>
      <c r="G12" s="368" t="s">
        <v>393</v>
      </c>
      <c r="H12" s="287"/>
      <c r="I12" s="288"/>
      <c r="J12" s="369" t="s">
        <v>273</v>
      </c>
      <c r="K12" s="287"/>
      <c r="L12" s="288"/>
      <c r="M12" s="228">
        <v>0</v>
      </c>
      <c r="N12" s="370">
        <v>0</v>
      </c>
      <c r="O12" s="288"/>
      <c r="P12" s="228">
        <v>0</v>
      </c>
      <c r="Q12" s="370">
        <v>0</v>
      </c>
      <c r="R12" s="287"/>
      <c r="S12" s="287"/>
      <c r="T12" s="288"/>
      <c r="U12" s="228">
        <v>0</v>
      </c>
      <c r="V12" s="228">
        <v>0</v>
      </c>
      <c r="W12" s="228">
        <v>0</v>
      </c>
      <c r="X12" s="228">
        <v>0</v>
      </c>
      <c r="Y12" s="228">
        <v>12585</v>
      </c>
      <c r="Z12" s="228">
        <v>12585</v>
      </c>
    </row>
    <row r="13" spans="1:26" s="226" customFormat="1" x14ac:dyDescent="0.2">
      <c r="A13" s="363"/>
      <c r="B13" s="371"/>
      <c r="C13" s="277"/>
      <c r="D13" s="372"/>
      <c r="E13" s="205" t="s">
        <v>186</v>
      </c>
      <c r="F13" s="236" t="s">
        <v>124</v>
      </c>
      <c r="G13" s="368" t="s">
        <v>394</v>
      </c>
      <c r="H13" s="287"/>
      <c r="I13" s="288"/>
      <c r="J13" s="369" t="s">
        <v>273</v>
      </c>
      <c r="K13" s="287"/>
      <c r="L13" s="288"/>
      <c r="M13" s="228">
        <v>0</v>
      </c>
      <c r="N13" s="370">
        <v>0</v>
      </c>
      <c r="O13" s="288"/>
      <c r="P13" s="228">
        <v>0</v>
      </c>
      <c r="Q13" s="370">
        <v>0</v>
      </c>
      <c r="R13" s="287"/>
      <c r="S13" s="287"/>
      <c r="T13" s="288"/>
      <c r="U13" s="228">
        <v>0</v>
      </c>
      <c r="V13" s="228">
        <v>0</v>
      </c>
      <c r="W13" s="228">
        <v>0</v>
      </c>
      <c r="X13" s="228">
        <v>0</v>
      </c>
      <c r="Y13" s="228">
        <v>598200</v>
      </c>
      <c r="Z13" s="228">
        <v>598200</v>
      </c>
    </row>
    <row r="14" spans="1:26" s="226" customFormat="1" x14ac:dyDescent="0.2">
      <c r="A14" s="363"/>
      <c r="B14" s="371"/>
      <c r="C14" s="277"/>
      <c r="D14" s="372"/>
      <c r="E14" s="205" t="s">
        <v>186</v>
      </c>
      <c r="F14" s="236" t="s">
        <v>125</v>
      </c>
      <c r="G14" s="368" t="s">
        <v>395</v>
      </c>
      <c r="H14" s="287"/>
      <c r="I14" s="288"/>
      <c r="J14" s="369" t="s">
        <v>273</v>
      </c>
      <c r="K14" s="287"/>
      <c r="L14" s="288"/>
      <c r="M14" s="228">
        <v>0</v>
      </c>
      <c r="N14" s="370">
        <v>0</v>
      </c>
      <c r="O14" s="288"/>
      <c r="P14" s="228">
        <v>0</v>
      </c>
      <c r="Q14" s="370">
        <v>0</v>
      </c>
      <c r="R14" s="287"/>
      <c r="S14" s="287"/>
      <c r="T14" s="288"/>
      <c r="U14" s="228">
        <v>0</v>
      </c>
      <c r="V14" s="228">
        <v>0</v>
      </c>
      <c r="W14" s="228">
        <v>0</v>
      </c>
      <c r="X14" s="228">
        <v>0</v>
      </c>
      <c r="Y14" s="228">
        <v>176800</v>
      </c>
      <c r="Z14" s="228">
        <v>176800</v>
      </c>
    </row>
    <row r="15" spans="1:26" s="226" customFormat="1" x14ac:dyDescent="0.2">
      <c r="A15" s="363"/>
      <c r="B15" s="371"/>
      <c r="C15" s="277"/>
      <c r="D15" s="372"/>
      <c r="E15" s="205" t="s">
        <v>186</v>
      </c>
      <c r="F15" s="236" t="s">
        <v>126</v>
      </c>
      <c r="G15" s="368" t="s">
        <v>396</v>
      </c>
      <c r="H15" s="287"/>
      <c r="I15" s="288"/>
      <c r="J15" s="369" t="s">
        <v>273</v>
      </c>
      <c r="K15" s="287"/>
      <c r="L15" s="288"/>
      <c r="M15" s="228">
        <v>0</v>
      </c>
      <c r="N15" s="370">
        <v>0</v>
      </c>
      <c r="O15" s="288"/>
      <c r="P15" s="228">
        <v>0</v>
      </c>
      <c r="Q15" s="370">
        <v>0</v>
      </c>
      <c r="R15" s="287"/>
      <c r="S15" s="287"/>
      <c r="T15" s="288"/>
      <c r="U15" s="228">
        <v>0</v>
      </c>
      <c r="V15" s="228">
        <v>0</v>
      </c>
      <c r="W15" s="228">
        <v>0</v>
      </c>
      <c r="X15" s="228">
        <v>0</v>
      </c>
      <c r="Y15" s="228">
        <v>6000</v>
      </c>
      <c r="Z15" s="228">
        <v>6000</v>
      </c>
    </row>
    <row r="16" spans="1:26" s="226" customFormat="1" ht="25.5" x14ac:dyDescent="0.2">
      <c r="A16" s="363"/>
      <c r="B16" s="371"/>
      <c r="C16" s="277"/>
      <c r="D16" s="372"/>
      <c r="E16" s="205" t="s">
        <v>186</v>
      </c>
      <c r="F16" s="236" t="s">
        <v>335</v>
      </c>
      <c r="G16" s="368" t="s">
        <v>399</v>
      </c>
      <c r="H16" s="287"/>
      <c r="I16" s="288"/>
      <c r="J16" s="369" t="s">
        <v>273</v>
      </c>
      <c r="K16" s="287"/>
      <c r="L16" s="288"/>
      <c r="M16" s="228">
        <v>0</v>
      </c>
      <c r="N16" s="370">
        <v>0</v>
      </c>
      <c r="O16" s="288"/>
      <c r="P16" s="228">
        <v>0</v>
      </c>
      <c r="Q16" s="370">
        <v>0</v>
      </c>
      <c r="R16" s="287"/>
      <c r="S16" s="287"/>
      <c r="T16" s="288"/>
      <c r="U16" s="228">
        <v>0</v>
      </c>
      <c r="V16" s="228">
        <v>0</v>
      </c>
      <c r="W16" s="228">
        <v>0</v>
      </c>
      <c r="X16" s="228">
        <v>0</v>
      </c>
      <c r="Y16" s="228">
        <v>186028</v>
      </c>
      <c r="Z16" s="228">
        <v>186028</v>
      </c>
    </row>
    <row r="17" spans="1:26" s="226" customFormat="1" x14ac:dyDescent="0.2">
      <c r="A17" s="363"/>
      <c r="B17" s="366"/>
      <c r="C17" s="306"/>
      <c r="D17" s="307"/>
      <c r="E17" s="358" t="s">
        <v>55</v>
      </c>
      <c r="F17" s="287"/>
      <c r="G17" s="287"/>
      <c r="H17" s="287"/>
      <c r="I17" s="287"/>
      <c r="J17" s="287"/>
      <c r="K17" s="287"/>
      <c r="L17" s="288"/>
      <c r="M17" s="227">
        <v>0</v>
      </c>
      <c r="N17" s="359">
        <v>0</v>
      </c>
      <c r="O17" s="288"/>
      <c r="P17" s="227">
        <v>0</v>
      </c>
      <c r="Q17" s="359">
        <v>0</v>
      </c>
      <c r="R17" s="287"/>
      <c r="S17" s="287"/>
      <c r="T17" s="288"/>
      <c r="U17" s="227">
        <v>0</v>
      </c>
      <c r="V17" s="227">
        <v>0</v>
      </c>
      <c r="W17" s="227">
        <v>0</v>
      </c>
      <c r="X17" s="227">
        <v>0</v>
      </c>
      <c r="Y17" s="227">
        <v>979613</v>
      </c>
      <c r="Z17" s="227">
        <v>979613</v>
      </c>
    </row>
    <row r="18" spans="1:26" s="226" customFormat="1" x14ac:dyDescent="0.2">
      <c r="A18" s="364"/>
      <c r="B18" s="358" t="s">
        <v>239</v>
      </c>
      <c r="C18" s="287"/>
      <c r="D18" s="287"/>
      <c r="E18" s="287"/>
      <c r="F18" s="287"/>
      <c r="G18" s="287"/>
      <c r="H18" s="287"/>
      <c r="I18" s="287"/>
      <c r="J18" s="287"/>
      <c r="K18" s="287"/>
      <c r="L18" s="288"/>
      <c r="M18" s="227">
        <v>0</v>
      </c>
      <c r="N18" s="359">
        <v>0</v>
      </c>
      <c r="O18" s="288"/>
      <c r="P18" s="227">
        <v>0</v>
      </c>
      <c r="Q18" s="359">
        <v>0</v>
      </c>
      <c r="R18" s="287"/>
      <c r="S18" s="287"/>
      <c r="T18" s="288"/>
      <c r="U18" s="227">
        <v>0</v>
      </c>
      <c r="V18" s="227">
        <v>0</v>
      </c>
      <c r="W18" s="227">
        <v>0</v>
      </c>
      <c r="X18" s="227">
        <v>0</v>
      </c>
      <c r="Y18" s="227">
        <v>1762013</v>
      </c>
      <c r="Z18" s="227">
        <v>1762013</v>
      </c>
    </row>
    <row r="19" spans="1:26" s="226" customFormat="1" x14ac:dyDescent="0.2">
      <c r="A19" s="362" t="s">
        <v>186</v>
      </c>
      <c r="B19" s="365" t="s">
        <v>48</v>
      </c>
      <c r="C19" s="367" t="s">
        <v>400</v>
      </c>
      <c r="D19" s="304"/>
      <c r="E19" s="205" t="s">
        <v>186</v>
      </c>
      <c r="F19" s="236" t="s">
        <v>127</v>
      </c>
      <c r="G19" s="368" t="s">
        <v>401</v>
      </c>
      <c r="H19" s="287"/>
      <c r="I19" s="288"/>
      <c r="J19" s="369" t="s">
        <v>273</v>
      </c>
      <c r="K19" s="287"/>
      <c r="L19" s="288"/>
      <c r="M19" s="228">
        <v>42840</v>
      </c>
      <c r="N19" s="370">
        <v>0</v>
      </c>
      <c r="O19" s="288"/>
      <c r="P19" s="228">
        <v>0</v>
      </c>
      <c r="Q19" s="370">
        <v>0</v>
      </c>
      <c r="R19" s="287"/>
      <c r="S19" s="287"/>
      <c r="T19" s="288"/>
      <c r="U19" s="228">
        <v>0</v>
      </c>
      <c r="V19" s="228">
        <v>0</v>
      </c>
      <c r="W19" s="228">
        <v>0</v>
      </c>
      <c r="X19" s="228">
        <v>0</v>
      </c>
      <c r="Y19" s="228">
        <v>0</v>
      </c>
      <c r="Z19" s="228">
        <v>42840</v>
      </c>
    </row>
    <row r="20" spans="1:26" s="226" customFormat="1" ht="25.5" x14ac:dyDescent="0.2">
      <c r="A20" s="363"/>
      <c r="B20" s="371"/>
      <c r="C20" s="277"/>
      <c r="D20" s="372"/>
      <c r="E20" s="205" t="s">
        <v>186</v>
      </c>
      <c r="F20" s="236" t="s">
        <v>128</v>
      </c>
      <c r="G20" s="368" t="s">
        <v>402</v>
      </c>
      <c r="H20" s="287"/>
      <c r="I20" s="288"/>
      <c r="J20" s="369" t="s">
        <v>273</v>
      </c>
      <c r="K20" s="287"/>
      <c r="L20" s="288"/>
      <c r="M20" s="228">
        <v>3510</v>
      </c>
      <c r="N20" s="370">
        <v>0</v>
      </c>
      <c r="O20" s="288"/>
      <c r="P20" s="228">
        <v>0</v>
      </c>
      <c r="Q20" s="370">
        <v>0</v>
      </c>
      <c r="R20" s="287"/>
      <c r="S20" s="287"/>
      <c r="T20" s="288"/>
      <c r="U20" s="228">
        <v>0</v>
      </c>
      <c r="V20" s="228">
        <v>0</v>
      </c>
      <c r="W20" s="228">
        <v>0</v>
      </c>
      <c r="X20" s="228">
        <v>0</v>
      </c>
      <c r="Y20" s="228">
        <v>0</v>
      </c>
      <c r="Z20" s="228">
        <v>3510</v>
      </c>
    </row>
    <row r="21" spans="1:26" s="226" customFormat="1" x14ac:dyDescent="0.2">
      <c r="A21" s="363"/>
      <c r="B21" s="371"/>
      <c r="C21" s="277"/>
      <c r="D21" s="372"/>
      <c r="E21" s="205" t="s">
        <v>186</v>
      </c>
      <c r="F21" s="236" t="s">
        <v>129</v>
      </c>
      <c r="G21" s="368" t="s">
        <v>403</v>
      </c>
      <c r="H21" s="287"/>
      <c r="I21" s="288"/>
      <c r="J21" s="369" t="s">
        <v>273</v>
      </c>
      <c r="K21" s="287"/>
      <c r="L21" s="288"/>
      <c r="M21" s="228">
        <v>3510</v>
      </c>
      <c r="N21" s="370">
        <v>0</v>
      </c>
      <c r="O21" s="288"/>
      <c r="P21" s="228">
        <v>0</v>
      </c>
      <c r="Q21" s="370">
        <v>0</v>
      </c>
      <c r="R21" s="287"/>
      <c r="S21" s="287"/>
      <c r="T21" s="288"/>
      <c r="U21" s="228">
        <v>0</v>
      </c>
      <c r="V21" s="228">
        <v>0</v>
      </c>
      <c r="W21" s="228">
        <v>0</v>
      </c>
      <c r="X21" s="228">
        <v>0</v>
      </c>
      <c r="Y21" s="228">
        <v>0</v>
      </c>
      <c r="Z21" s="228">
        <v>3510</v>
      </c>
    </row>
    <row r="22" spans="1:26" s="226" customFormat="1" ht="38.25" x14ac:dyDescent="0.2">
      <c r="A22" s="363"/>
      <c r="B22" s="371"/>
      <c r="C22" s="277"/>
      <c r="D22" s="372"/>
      <c r="E22" s="205" t="s">
        <v>186</v>
      </c>
      <c r="F22" s="236" t="s">
        <v>130</v>
      </c>
      <c r="G22" s="368" t="s">
        <v>404</v>
      </c>
      <c r="H22" s="287"/>
      <c r="I22" s="288"/>
      <c r="J22" s="369" t="s">
        <v>273</v>
      </c>
      <c r="K22" s="287"/>
      <c r="L22" s="288"/>
      <c r="M22" s="228">
        <v>7200</v>
      </c>
      <c r="N22" s="370">
        <v>0</v>
      </c>
      <c r="O22" s="288"/>
      <c r="P22" s="228">
        <v>0</v>
      </c>
      <c r="Q22" s="370">
        <v>0</v>
      </c>
      <c r="R22" s="287"/>
      <c r="S22" s="287"/>
      <c r="T22" s="288"/>
      <c r="U22" s="228">
        <v>0</v>
      </c>
      <c r="V22" s="228">
        <v>0</v>
      </c>
      <c r="W22" s="228">
        <v>0</v>
      </c>
      <c r="X22" s="228">
        <v>0</v>
      </c>
      <c r="Y22" s="228">
        <v>0</v>
      </c>
      <c r="Z22" s="228">
        <v>7200</v>
      </c>
    </row>
    <row r="23" spans="1:26" s="226" customFormat="1" ht="25.5" x14ac:dyDescent="0.2">
      <c r="A23" s="363"/>
      <c r="B23" s="371"/>
      <c r="C23" s="277"/>
      <c r="D23" s="372"/>
      <c r="E23" s="205" t="s">
        <v>186</v>
      </c>
      <c r="F23" s="236" t="s">
        <v>131</v>
      </c>
      <c r="G23" s="368" t="s">
        <v>405</v>
      </c>
      <c r="H23" s="287"/>
      <c r="I23" s="288"/>
      <c r="J23" s="369" t="s">
        <v>273</v>
      </c>
      <c r="K23" s="287"/>
      <c r="L23" s="288"/>
      <c r="M23" s="228">
        <v>106800</v>
      </c>
      <c r="N23" s="370">
        <v>0</v>
      </c>
      <c r="O23" s="288"/>
      <c r="P23" s="228">
        <v>0</v>
      </c>
      <c r="Q23" s="370">
        <v>0</v>
      </c>
      <c r="R23" s="287"/>
      <c r="S23" s="287"/>
      <c r="T23" s="288"/>
      <c r="U23" s="228">
        <v>0</v>
      </c>
      <c r="V23" s="228">
        <v>0</v>
      </c>
      <c r="W23" s="228">
        <v>0</v>
      </c>
      <c r="X23" s="228">
        <v>0</v>
      </c>
      <c r="Y23" s="228">
        <v>0</v>
      </c>
      <c r="Z23" s="228">
        <v>106800</v>
      </c>
    </row>
    <row r="24" spans="1:26" s="226" customFormat="1" x14ac:dyDescent="0.2">
      <c r="A24" s="363"/>
      <c r="B24" s="366"/>
      <c r="C24" s="306"/>
      <c r="D24" s="307"/>
      <c r="E24" s="358" t="s">
        <v>55</v>
      </c>
      <c r="F24" s="287"/>
      <c r="G24" s="287"/>
      <c r="H24" s="287"/>
      <c r="I24" s="287"/>
      <c r="J24" s="287"/>
      <c r="K24" s="287"/>
      <c r="L24" s="288"/>
      <c r="M24" s="227">
        <v>163860</v>
      </c>
      <c r="N24" s="359">
        <v>0</v>
      </c>
      <c r="O24" s="288"/>
      <c r="P24" s="227">
        <v>0</v>
      </c>
      <c r="Q24" s="359">
        <v>0</v>
      </c>
      <c r="R24" s="287"/>
      <c r="S24" s="287"/>
      <c r="T24" s="288"/>
      <c r="U24" s="227">
        <v>0</v>
      </c>
      <c r="V24" s="227">
        <v>0</v>
      </c>
      <c r="W24" s="227">
        <v>0</v>
      </c>
      <c r="X24" s="227">
        <v>0</v>
      </c>
      <c r="Y24" s="227">
        <v>0</v>
      </c>
      <c r="Z24" s="227">
        <v>163860</v>
      </c>
    </row>
    <row r="25" spans="1:26" s="226" customFormat="1" x14ac:dyDescent="0.2">
      <c r="A25" s="364"/>
      <c r="B25" s="358" t="s">
        <v>239</v>
      </c>
      <c r="C25" s="287"/>
      <c r="D25" s="287"/>
      <c r="E25" s="287"/>
      <c r="F25" s="287"/>
      <c r="G25" s="287"/>
      <c r="H25" s="287"/>
      <c r="I25" s="287"/>
      <c r="J25" s="287"/>
      <c r="K25" s="287"/>
      <c r="L25" s="288"/>
      <c r="M25" s="227">
        <v>327720</v>
      </c>
      <c r="N25" s="359">
        <v>0</v>
      </c>
      <c r="O25" s="288"/>
      <c r="P25" s="227">
        <v>0</v>
      </c>
      <c r="Q25" s="359">
        <v>0</v>
      </c>
      <c r="R25" s="287"/>
      <c r="S25" s="287"/>
      <c r="T25" s="288"/>
      <c r="U25" s="227">
        <v>0</v>
      </c>
      <c r="V25" s="227">
        <v>0</v>
      </c>
      <c r="W25" s="227">
        <v>0</v>
      </c>
      <c r="X25" s="227">
        <v>0</v>
      </c>
      <c r="Y25" s="227">
        <v>0</v>
      </c>
      <c r="Z25" s="227">
        <v>327720</v>
      </c>
    </row>
    <row r="26" spans="1:26" s="226" customFormat="1" x14ac:dyDescent="0.2">
      <c r="A26" s="362" t="s">
        <v>186</v>
      </c>
      <c r="B26" s="365" t="s">
        <v>49</v>
      </c>
      <c r="C26" s="367" t="s">
        <v>406</v>
      </c>
      <c r="D26" s="304"/>
      <c r="E26" s="205" t="s">
        <v>186</v>
      </c>
      <c r="F26" s="236" t="s">
        <v>132</v>
      </c>
      <c r="G26" s="368" t="s">
        <v>407</v>
      </c>
      <c r="H26" s="287"/>
      <c r="I26" s="288"/>
      <c r="J26" s="369" t="s">
        <v>273</v>
      </c>
      <c r="K26" s="287"/>
      <c r="L26" s="288"/>
      <c r="M26" s="228">
        <v>190270</v>
      </c>
      <c r="N26" s="370">
        <v>74770</v>
      </c>
      <c r="O26" s="288"/>
      <c r="P26" s="228">
        <v>0</v>
      </c>
      <c r="Q26" s="370">
        <v>151820</v>
      </c>
      <c r="R26" s="287"/>
      <c r="S26" s="287"/>
      <c r="T26" s="288"/>
      <c r="U26" s="228">
        <v>0</v>
      </c>
      <c r="V26" s="228">
        <v>50870</v>
      </c>
      <c r="W26" s="228">
        <v>0</v>
      </c>
      <c r="X26" s="228">
        <v>0</v>
      </c>
      <c r="Y26" s="228">
        <v>0</v>
      </c>
      <c r="Z26" s="228">
        <v>467730</v>
      </c>
    </row>
    <row r="27" spans="1:26" s="226" customFormat="1" x14ac:dyDescent="0.2">
      <c r="A27" s="363"/>
      <c r="B27" s="371"/>
      <c r="C27" s="277"/>
      <c r="D27" s="372"/>
      <c r="E27" s="205" t="s">
        <v>186</v>
      </c>
      <c r="F27" s="236" t="s">
        <v>133</v>
      </c>
      <c r="G27" s="368" t="s">
        <v>408</v>
      </c>
      <c r="H27" s="287"/>
      <c r="I27" s="288"/>
      <c r="J27" s="369" t="s">
        <v>273</v>
      </c>
      <c r="K27" s="287"/>
      <c r="L27" s="288"/>
      <c r="M27" s="228">
        <v>17500</v>
      </c>
      <c r="N27" s="370">
        <v>3500</v>
      </c>
      <c r="O27" s="288"/>
      <c r="P27" s="228">
        <v>0</v>
      </c>
      <c r="Q27" s="370">
        <v>3500</v>
      </c>
      <c r="R27" s="287"/>
      <c r="S27" s="287"/>
      <c r="T27" s="288"/>
      <c r="U27" s="228">
        <v>0</v>
      </c>
      <c r="V27" s="228">
        <v>3500</v>
      </c>
      <c r="W27" s="228">
        <v>0</v>
      </c>
      <c r="X27" s="228">
        <v>0</v>
      </c>
      <c r="Y27" s="228">
        <v>0</v>
      </c>
      <c r="Z27" s="228">
        <v>28000</v>
      </c>
    </row>
    <row r="28" spans="1:26" s="226" customFormat="1" x14ac:dyDescent="0.2">
      <c r="A28" s="363"/>
      <c r="B28" s="371"/>
      <c r="C28" s="277"/>
      <c r="D28" s="372"/>
      <c r="E28" s="205" t="s">
        <v>186</v>
      </c>
      <c r="F28" s="236" t="s">
        <v>134</v>
      </c>
      <c r="G28" s="368" t="s">
        <v>409</v>
      </c>
      <c r="H28" s="287"/>
      <c r="I28" s="288"/>
      <c r="J28" s="369" t="s">
        <v>273</v>
      </c>
      <c r="K28" s="287"/>
      <c r="L28" s="288"/>
      <c r="M28" s="228">
        <v>19100</v>
      </c>
      <c r="N28" s="370">
        <v>0</v>
      </c>
      <c r="O28" s="288"/>
      <c r="P28" s="228">
        <v>0</v>
      </c>
      <c r="Q28" s="370">
        <v>0</v>
      </c>
      <c r="R28" s="287"/>
      <c r="S28" s="287"/>
      <c r="T28" s="288"/>
      <c r="U28" s="228">
        <v>0</v>
      </c>
      <c r="V28" s="228">
        <v>0</v>
      </c>
      <c r="W28" s="228">
        <v>0</v>
      </c>
      <c r="X28" s="228">
        <v>0</v>
      </c>
      <c r="Y28" s="228">
        <v>0</v>
      </c>
      <c r="Z28" s="228">
        <v>19100</v>
      </c>
    </row>
    <row r="29" spans="1:26" s="226" customFormat="1" x14ac:dyDescent="0.2">
      <c r="A29" s="363"/>
      <c r="B29" s="371"/>
      <c r="C29" s="277"/>
      <c r="D29" s="372"/>
      <c r="E29" s="205" t="s">
        <v>186</v>
      </c>
      <c r="F29" s="236" t="s">
        <v>135</v>
      </c>
      <c r="G29" s="368" t="s">
        <v>410</v>
      </c>
      <c r="H29" s="287"/>
      <c r="I29" s="288"/>
      <c r="J29" s="369" t="s">
        <v>273</v>
      </c>
      <c r="K29" s="287"/>
      <c r="L29" s="288"/>
      <c r="M29" s="228">
        <v>47960</v>
      </c>
      <c r="N29" s="370">
        <v>54750</v>
      </c>
      <c r="O29" s="288"/>
      <c r="P29" s="228">
        <v>0</v>
      </c>
      <c r="Q29" s="370">
        <v>75910</v>
      </c>
      <c r="R29" s="287"/>
      <c r="S29" s="287"/>
      <c r="T29" s="288"/>
      <c r="U29" s="228">
        <v>0</v>
      </c>
      <c r="V29" s="228">
        <v>50930</v>
      </c>
      <c r="W29" s="228">
        <v>0</v>
      </c>
      <c r="X29" s="228">
        <v>0</v>
      </c>
      <c r="Y29" s="228">
        <v>0</v>
      </c>
      <c r="Z29" s="228">
        <v>229550</v>
      </c>
    </row>
    <row r="30" spans="1:26" s="226" customFormat="1" x14ac:dyDescent="0.2">
      <c r="A30" s="363"/>
      <c r="B30" s="371"/>
      <c r="C30" s="277"/>
      <c r="D30" s="372"/>
      <c r="E30" s="205" t="s">
        <v>186</v>
      </c>
      <c r="F30" s="236" t="s">
        <v>136</v>
      </c>
      <c r="G30" s="368" t="s">
        <v>411</v>
      </c>
      <c r="H30" s="287"/>
      <c r="I30" s="288"/>
      <c r="J30" s="369" t="s">
        <v>273</v>
      </c>
      <c r="K30" s="287"/>
      <c r="L30" s="288"/>
      <c r="M30" s="228">
        <v>5325</v>
      </c>
      <c r="N30" s="370">
        <v>5105</v>
      </c>
      <c r="O30" s="288"/>
      <c r="P30" s="228">
        <v>0</v>
      </c>
      <c r="Q30" s="370">
        <v>6125</v>
      </c>
      <c r="R30" s="287"/>
      <c r="S30" s="287"/>
      <c r="T30" s="288"/>
      <c r="U30" s="228">
        <v>0</v>
      </c>
      <c r="V30" s="228">
        <v>5640</v>
      </c>
      <c r="W30" s="228">
        <v>0</v>
      </c>
      <c r="X30" s="228">
        <v>0</v>
      </c>
      <c r="Y30" s="228">
        <v>0</v>
      </c>
      <c r="Z30" s="228">
        <v>22195</v>
      </c>
    </row>
    <row r="31" spans="1:26" s="226" customFormat="1" x14ac:dyDescent="0.2">
      <c r="A31" s="363"/>
      <c r="B31" s="366"/>
      <c r="C31" s="306"/>
      <c r="D31" s="307"/>
      <c r="E31" s="358" t="s">
        <v>55</v>
      </c>
      <c r="F31" s="287"/>
      <c r="G31" s="287"/>
      <c r="H31" s="287"/>
      <c r="I31" s="287"/>
      <c r="J31" s="287"/>
      <c r="K31" s="287"/>
      <c r="L31" s="288"/>
      <c r="M31" s="227">
        <v>280155</v>
      </c>
      <c r="N31" s="359">
        <v>138125</v>
      </c>
      <c r="O31" s="288"/>
      <c r="P31" s="227">
        <v>0</v>
      </c>
      <c r="Q31" s="359">
        <v>237355</v>
      </c>
      <c r="R31" s="287"/>
      <c r="S31" s="287"/>
      <c r="T31" s="288"/>
      <c r="U31" s="227">
        <v>0</v>
      </c>
      <c r="V31" s="227">
        <v>110940</v>
      </c>
      <c r="W31" s="227">
        <v>0</v>
      </c>
      <c r="X31" s="227">
        <v>0</v>
      </c>
      <c r="Y31" s="227">
        <v>0</v>
      </c>
      <c r="Z31" s="227">
        <v>766575</v>
      </c>
    </row>
    <row r="32" spans="1:26" s="226" customFormat="1" x14ac:dyDescent="0.2">
      <c r="A32" s="364"/>
      <c r="B32" s="358" t="s">
        <v>239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88"/>
      <c r="M32" s="227">
        <v>560310</v>
      </c>
      <c r="N32" s="359">
        <v>276250</v>
      </c>
      <c r="O32" s="288"/>
      <c r="P32" s="227">
        <v>0</v>
      </c>
      <c r="Q32" s="359">
        <v>474710</v>
      </c>
      <c r="R32" s="287"/>
      <c r="S32" s="287"/>
      <c r="T32" s="288"/>
      <c r="U32" s="227">
        <v>0</v>
      </c>
      <c r="V32" s="227">
        <v>221880</v>
      </c>
      <c r="W32" s="227">
        <v>0</v>
      </c>
      <c r="X32" s="227">
        <v>0</v>
      </c>
      <c r="Y32" s="227">
        <v>0</v>
      </c>
      <c r="Z32" s="227">
        <v>1533150</v>
      </c>
    </row>
    <row r="33" spans="1:26" s="226" customFormat="1" x14ac:dyDescent="0.2">
      <c r="A33" s="362" t="s">
        <v>186</v>
      </c>
      <c r="B33" s="365" t="s">
        <v>3</v>
      </c>
      <c r="C33" s="367" t="s">
        <v>412</v>
      </c>
      <c r="D33" s="304"/>
      <c r="E33" s="205" t="s">
        <v>186</v>
      </c>
      <c r="F33" s="236" t="s">
        <v>138</v>
      </c>
      <c r="G33" s="368" t="s">
        <v>415</v>
      </c>
      <c r="H33" s="287"/>
      <c r="I33" s="288"/>
      <c r="J33" s="369" t="s">
        <v>273</v>
      </c>
      <c r="K33" s="287"/>
      <c r="L33" s="288"/>
      <c r="M33" s="228">
        <v>0</v>
      </c>
      <c r="N33" s="370">
        <v>5450</v>
      </c>
      <c r="O33" s="288"/>
      <c r="P33" s="228">
        <v>0</v>
      </c>
      <c r="Q33" s="370">
        <v>0</v>
      </c>
      <c r="R33" s="287"/>
      <c r="S33" s="287"/>
      <c r="T33" s="288"/>
      <c r="U33" s="228">
        <v>0</v>
      </c>
      <c r="V33" s="228">
        <v>0</v>
      </c>
      <c r="W33" s="228">
        <v>0</v>
      </c>
      <c r="X33" s="228">
        <v>0</v>
      </c>
      <c r="Y33" s="228">
        <v>0</v>
      </c>
      <c r="Z33" s="228">
        <v>5450</v>
      </c>
    </row>
    <row r="34" spans="1:26" s="226" customFormat="1" x14ac:dyDescent="0.2">
      <c r="A34" s="363"/>
      <c r="B34" s="371"/>
      <c r="C34" s="277"/>
      <c r="D34" s="372"/>
      <c r="E34" s="205" t="s">
        <v>186</v>
      </c>
      <c r="F34" s="236" t="s">
        <v>139</v>
      </c>
      <c r="G34" s="368" t="s">
        <v>416</v>
      </c>
      <c r="H34" s="287"/>
      <c r="I34" s="288"/>
      <c r="J34" s="369" t="s">
        <v>273</v>
      </c>
      <c r="K34" s="287"/>
      <c r="L34" s="288"/>
      <c r="M34" s="228">
        <v>1000</v>
      </c>
      <c r="N34" s="370">
        <v>0</v>
      </c>
      <c r="O34" s="288"/>
      <c r="P34" s="228">
        <v>0</v>
      </c>
      <c r="Q34" s="370">
        <v>0</v>
      </c>
      <c r="R34" s="287"/>
      <c r="S34" s="287"/>
      <c r="T34" s="288"/>
      <c r="U34" s="228">
        <v>0</v>
      </c>
      <c r="V34" s="228">
        <v>5200</v>
      </c>
      <c r="W34" s="228">
        <v>0</v>
      </c>
      <c r="X34" s="228">
        <v>0</v>
      </c>
      <c r="Y34" s="228">
        <v>0</v>
      </c>
      <c r="Z34" s="228">
        <v>6200</v>
      </c>
    </row>
    <row r="35" spans="1:26" s="226" customFormat="1" x14ac:dyDescent="0.2">
      <c r="A35" s="363"/>
      <c r="B35" s="366"/>
      <c r="C35" s="306"/>
      <c r="D35" s="307"/>
      <c r="E35" s="358" t="s">
        <v>55</v>
      </c>
      <c r="F35" s="287"/>
      <c r="G35" s="287"/>
      <c r="H35" s="287"/>
      <c r="I35" s="287"/>
      <c r="J35" s="287"/>
      <c r="K35" s="287"/>
      <c r="L35" s="288"/>
      <c r="M35" s="227">
        <v>1000</v>
      </c>
      <c r="N35" s="359">
        <v>5450</v>
      </c>
      <c r="O35" s="288"/>
      <c r="P35" s="227">
        <v>0</v>
      </c>
      <c r="Q35" s="359">
        <v>0</v>
      </c>
      <c r="R35" s="287"/>
      <c r="S35" s="287"/>
      <c r="T35" s="288"/>
      <c r="U35" s="227">
        <v>0</v>
      </c>
      <c r="V35" s="227">
        <v>5200</v>
      </c>
      <c r="W35" s="227">
        <v>0</v>
      </c>
      <c r="X35" s="227">
        <v>0</v>
      </c>
      <c r="Y35" s="227">
        <v>0</v>
      </c>
      <c r="Z35" s="227">
        <v>11650</v>
      </c>
    </row>
    <row r="36" spans="1:26" s="226" customFormat="1" x14ac:dyDescent="0.2">
      <c r="A36" s="364"/>
      <c r="B36" s="358" t="s">
        <v>239</v>
      </c>
      <c r="C36" s="287"/>
      <c r="D36" s="287"/>
      <c r="E36" s="287"/>
      <c r="F36" s="287"/>
      <c r="G36" s="287"/>
      <c r="H36" s="287"/>
      <c r="I36" s="287"/>
      <c r="J36" s="287"/>
      <c r="K36" s="287"/>
      <c r="L36" s="288"/>
      <c r="M36" s="227">
        <v>1000</v>
      </c>
      <c r="N36" s="359">
        <v>10900</v>
      </c>
      <c r="O36" s="288"/>
      <c r="P36" s="227">
        <v>0</v>
      </c>
      <c r="Q36" s="359">
        <v>0</v>
      </c>
      <c r="R36" s="287"/>
      <c r="S36" s="287"/>
      <c r="T36" s="288"/>
      <c r="U36" s="227">
        <v>0</v>
      </c>
      <c r="V36" s="227">
        <v>5200</v>
      </c>
      <c r="W36" s="227">
        <v>0</v>
      </c>
      <c r="X36" s="227">
        <v>0</v>
      </c>
      <c r="Y36" s="227">
        <v>0</v>
      </c>
      <c r="Z36" s="227">
        <v>17100</v>
      </c>
    </row>
    <row r="37" spans="1:26" s="226" customFormat="1" x14ac:dyDescent="0.2">
      <c r="A37" s="362" t="s">
        <v>186</v>
      </c>
      <c r="B37" s="365" t="s">
        <v>4</v>
      </c>
      <c r="C37" s="367" t="s">
        <v>417</v>
      </c>
      <c r="D37" s="304"/>
      <c r="E37" s="205" t="s">
        <v>186</v>
      </c>
      <c r="F37" s="236" t="s">
        <v>140</v>
      </c>
      <c r="G37" s="368" t="s">
        <v>418</v>
      </c>
      <c r="H37" s="287"/>
      <c r="I37" s="288"/>
      <c r="J37" s="369" t="s">
        <v>273</v>
      </c>
      <c r="K37" s="287"/>
      <c r="L37" s="288"/>
      <c r="M37" s="228">
        <v>5640</v>
      </c>
      <c r="N37" s="370">
        <v>0</v>
      </c>
      <c r="O37" s="288"/>
      <c r="P37" s="228">
        <v>0</v>
      </c>
      <c r="Q37" s="370">
        <v>0</v>
      </c>
      <c r="R37" s="287"/>
      <c r="S37" s="287"/>
      <c r="T37" s="288"/>
      <c r="U37" s="228">
        <v>0</v>
      </c>
      <c r="V37" s="228">
        <v>0</v>
      </c>
      <c r="W37" s="228">
        <v>0</v>
      </c>
      <c r="X37" s="228">
        <v>0</v>
      </c>
      <c r="Y37" s="228">
        <v>0</v>
      </c>
      <c r="Z37" s="228">
        <v>5640</v>
      </c>
    </row>
    <row r="38" spans="1:26" s="226" customFormat="1" ht="25.5" x14ac:dyDescent="0.2">
      <c r="A38" s="363"/>
      <c r="B38" s="371"/>
      <c r="C38" s="277"/>
      <c r="D38" s="372"/>
      <c r="E38" s="205" t="s">
        <v>186</v>
      </c>
      <c r="F38" s="236" t="s">
        <v>160</v>
      </c>
      <c r="G38" s="368" t="s">
        <v>419</v>
      </c>
      <c r="H38" s="287"/>
      <c r="I38" s="288"/>
      <c r="J38" s="369" t="s">
        <v>273</v>
      </c>
      <c r="K38" s="287"/>
      <c r="L38" s="288"/>
      <c r="M38" s="228">
        <v>2560</v>
      </c>
      <c r="N38" s="370">
        <v>0</v>
      </c>
      <c r="O38" s="288"/>
      <c r="P38" s="228">
        <v>0</v>
      </c>
      <c r="Q38" s="370">
        <v>0</v>
      </c>
      <c r="R38" s="287"/>
      <c r="S38" s="287"/>
      <c r="T38" s="288"/>
      <c r="U38" s="228">
        <v>0</v>
      </c>
      <c r="V38" s="228">
        <v>0</v>
      </c>
      <c r="W38" s="228">
        <v>0</v>
      </c>
      <c r="X38" s="228">
        <v>0</v>
      </c>
      <c r="Y38" s="228">
        <v>0</v>
      </c>
      <c r="Z38" s="228">
        <v>2560</v>
      </c>
    </row>
    <row r="39" spans="1:26" s="226" customFormat="1" ht="38.25" x14ac:dyDescent="0.2">
      <c r="A39" s="363"/>
      <c r="B39" s="371"/>
      <c r="C39" s="277"/>
      <c r="D39" s="372"/>
      <c r="E39" s="205" t="s">
        <v>186</v>
      </c>
      <c r="F39" s="236" t="s">
        <v>141</v>
      </c>
      <c r="G39" s="368" t="s">
        <v>420</v>
      </c>
      <c r="H39" s="287"/>
      <c r="I39" s="288"/>
      <c r="J39" s="369" t="s">
        <v>273</v>
      </c>
      <c r="K39" s="287"/>
      <c r="L39" s="288"/>
      <c r="M39" s="228">
        <v>6500</v>
      </c>
      <c r="N39" s="370">
        <v>9186</v>
      </c>
      <c r="O39" s="288"/>
      <c r="P39" s="228">
        <v>3100</v>
      </c>
      <c r="Q39" s="370">
        <v>17418</v>
      </c>
      <c r="R39" s="287"/>
      <c r="S39" s="287"/>
      <c r="T39" s="288"/>
      <c r="U39" s="228">
        <v>182000</v>
      </c>
      <c r="V39" s="228">
        <v>0</v>
      </c>
      <c r="W39" s="228">
        <v>34700</v>
      </c>
      <c r="X39" s="228">
        <v>0</v>
      </c>
      <c r="Y39" s="228">
        <v>0</v>
      </c>
      <c r="Z39" s="228">
        <v>252904</v>
      </c>
    </row>
    <row r="40" spans="1:26" s="226" customFormat="1" x14ac:dyDescent="0.2">
      <c r="A40" s="363"/>
      <c r="B40" s="366"/>
      <c r="C40" s="306"/>
      <c r="D40" s="307"/>
      <c r="E40" s="358" t="s">
        <v>55</v>
      </c>
      <c r="F40" s="287"/>
      <c r="G40" s="287"/>
      <c r="H40" s="287"/>
      <c r="I40" s="287"/>
      <c r="J40" s="287"/>
      <c r="K40" s="287"/>
      <c r="L40" s="288"/>
      <c r="M40" s="227">
        <v>14700</v>
      </c>
      <c r="N40" s="359">
        <v>9186</v>
      </c>
      <c r="O40" s="288"/>
      <c r="P40" s="227">
        <v>3100</v>
      </c>
      <c r="Q40" s="359">
        <v>17418</v>
      </c>
      <c r="R40" s="287"/>
      <c r="S40" s="287"/>
      <c r="T40" s="288"/>
      <c r="U40" s="227">
        <v>182000</v>
      </c>
      <c r="V40" s="227">
        <v>0</v>
      </c>
      <c r="W40" s="227">
        <v>34700</v>
      </c>
      <c r="X40" s="227">
        <v>0</v>
      </c>
      <c r="Y40" s="227">
        <v>0</v>
      </c>
      <c r="Z40" s="227">
        <v>261104</v>
      </c>
    </row>
    <row r="41" spans="1:26" s="226" customFormat="1" x14ac:dyDescent="0.2">
      <c r="A41" s="364"/>
      <c r="B41" s="358" t="s">
        <v>239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8"/>
      <c r="M41" s="227">
        <v>57780</v>
      </c>
      <c r="N41" s="359">
        <v>20036</v>
      </c>
      <c r="O41" s="288"/>
      <c r="P41" s="227">
        <v>3100</v>
      </c>
      <c r="Q41" s="359">
        <v>25508</v>
      </c>
      <c r="R41" s="287"/>
      <c r="S41" s="287"/>
      <c r="T41" s="288"/>
      <c r="U41" s="227">
        <v>182000</v>
      </c>
      <c r="V41" s="227">
        <v>0</v>
      </c>
      <c r="W41" s="227">
        <v>34700</v>
      </c>
      <c r="X41" s="227">
        <v>0</v>
      </c>
      <c r="Y41" s="227">
        <v>0</v>
      </c>
      <c r="Z41" s="227">
        <v>323124</v>
      </c>
    </row>
    <row r="42" spans="1:26" s="226" customFormat="1" x14ac:dyDescent="0.2">
      <c r="A42" s="362" t="s">
        <v>186</v>
      </c>
      <c r="B42" s="365" t="s">
        <v>5</v>
      </c>
      <c r="C42" s="367" t="s">
        <v>422</v>
      </c>
      <c r="D42" s="304"/>
      <c r="E42" s="205" t="s">
        <v>186</v>
      </c>
      <c r="F42" s="236" t="s">
        <v>285</v>
      </c>
      <c r="G42" s="368" t="s">
        <v>428</v>
      </c>
      <c r="H42" s="287"/>
      <c r="I42" s="288"/>
      <c r="J42" s="369" t="s">
        <v>273</v>
      </c>
      <c r="K42" s="287"/>
      <c r="L42" s="288"/>
      <c r="M42" s="228">
        <v>4900</v>
      </c>
      <c r="N42" s="370">
        <v>0</v>
      </c>
      <c r="O42" s="288"/>
      <c r="P42" s="228">
        <v>0</v>
      </c>
      <c r="Q42" s="370">
        <v>0</v>
      </c>
      <c r="R42" s="287"/>
      <c r="S42" s="287"/>
      <c r="T42" s="288"/>
      <c r="U42" s="228">
        <v>0</v>
      </c>
      <c r="V42" s="228">
        <v>4400</v>
      </c>
      <c r="W42" s="228">
        <v>0</v>
      </c>
      <c r="X42" s="228">
        <v>0</v>
      </c>
      <c r="Y42" s="228">
        <v>0</v>
      </c>
      <c r="Z42" s="228">
        <v>9300</v>
      </c>
    </row>
    <row r="43" spans="1:26" s="226" customFormat="1" x14ac:dyDescent="0.2">
      <c r="A43" s="363"/>
      <c r="B43" s="366"/>
      <c r="C43" s="306"/>
      <c r="D43" s="307"/>
      <c r="E43" s="358" t="s">
        <v>55</v>
      </c>
      <c r="F43" s="287"/>
      <c r="G43" s="287"/>
      <c r="H43" s="287"/>
      <c r="I43" s="287"/>
      <c r="J43" s="287"/>
      <c r="K43" s="287"/>
      <c r="L43" s="288"/>
      <c r="M43" s="227">
        <v>4900</v>
      </c>
      <c r="N43" s="359">
        <v>0</v>
      </c>
      <c r="O43" s="288"/>
      <c r="P43" s="227">
        <v>0</v>
      </c>
      <c r="Q43" s="359">
        <v>0</v>
      </c>
      <c r="R43" s="287"/>
      <c r="S43" s="287"/>
      <c r="T43" s="288"/>
      <c r="U43" s="227">
        <v>0</v>
      </c>
      <c r="V43" s="227">
        <v>4400</v>
      </c>
      <c r="W43" s="227">
        <v>0</v>
      </c>
      <c r="X43" s="227">
        <v>0</v>
      </c>
      <c r="Y43" s="227">
        <v>0</v>
      </c>
      <c r="Z43" s="227">
        <v>9300</v>
      </c>
    </row>
    <row r="44" spans="1:26" s="226" customFormat="1" x14ac:dyDescent="0.2">
      <c r="A44" s="364"/>
      <c r="B44" s="358" t="s">
        <v>239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8"/>
      <c r="M44" s="227">
        <v>4900</v>
      </c>
      <c r="N44" s="359">
        <v>0</v>
      </c>
      <c r="O44" s="288"/>
      <c r="P44" s="227">
        <v>0</v>
      </c>
      <c r="Q44" s="359">
        <v>0</v>
      </c>
      <c r="R44" s="287"/>
      <c r="S44" s="287"/>
      <c r="T44" s="288"/>
      <c r="U44" s="227">
        <v>0</v>
      </c>
      <c r="V44" s="227">
        <v>4400</v>
      </c>
      <c r="W44" s="227">
        <v>0</v>
      </c>
      <c r="X44" s="227">
        <v>0</v>
      </c>
      <c r="Y44" s="227">
        <v>0</v>
      </c>
      <c r="Z44" s="227">
        <v>9300</v>
      </c>
    </row>
    <row r="45" spans="1:26" s="226" customFormat="1" x14ac:dyDescent="0.2">
      <c r="A45" s="362" t="s">
        <v>186</v>
      </c>
      <c r="B45" s="365" t="s">
        <v>6</v>
      </c>
      <c r="C45" s="367" t="s">
        <v>435</v>
      </c>
      <c r="D45" s="304"/>
      <c r="E45" s="205" t="s">
        <v>186</v>
      </c>
      <c r="F45" s="236" t="s">
        <v>144</v>
      </c>
      <c r="G45" s="368" t="s">
        <v>436</v>
      </c>
      <c r="H45" s="287"/>
      <c r="I45" s="288"/>
      <c r="J45" s="369" t="s">
        <v>273</v>
      </c>
      <c r="K45" s="287"/>
      <c r="L45" s="288"/>
      <c r="M45" s="228">
        <v>15315.17</v>
      </c>
      <c r="N45" s="370">
        <v>0</v>
      </c>
      <c r="O45" s="288"/>
      <c r="P45" s="228">
        <v>0</v>
      </c>
      <c r="Q45" s="370">
        <v>936.35</v>
      </c>
      <c r="R45" s="287"/>
      <c r="S45" s="287"/>
      <c r="T45" s="288"/>
      <c r="U45" s="228">
        <v>0</v>
      </c>
      <c r="V45" s="228">
        <v>0</v>
      </c>
      <c r="W45" s="228">
        <v>0</v>
      </c>
      <c r="X45" s="228">
        <v>75143.45</v>
      </c>
      <c r="Y45" s="228">
        <v>0</v>
      </c>
      <c r="Z45" s="228">
        <v>91394.97</v>
      </c>
    </row>
    <row r="46" spans="1:26" s="226" customFormat="1" x14ac:dyDescent="0.2">
      <c r="A46" s="363"/>
      <c r="B46" s="371"/>
      <c r="C46" s="277"/>
      <c r="D46" s="372"/>
      <c r="E46" s="205" t="s">
        <v>186</v>
      </c>
      <c r="F46" s="236" t="s">
        <v>145</v>
      </c>
      <c r="G46" s="368" t="s">
        <v>437</v>
      </c>
      <c r="H46" s="287"/>
      <c r="I46" s="288"/>
      <c r="J46" s="369" t="s">
        <v>273</v>
      </c>
      <c r="K46" s="287"/>
      <c r="L46" s="288"/>
      <c r="M46" s="228">
        <v>276.06</v>
      </c>
      <c r="N46" s="370">
        <v>0</v>
      </c>
      <c r="O46" s="288"/>
      <c r="P46" s="228">
        <v>0</v>
      </c>
      <c r="Q46" s="370">
        <v>0</v>
      </c>
      <c r="R46" s="287"/>
      <c r="S46" s="287"/>
      <c r="T46" s="288"/>
      <c r="U46" s="228">
        <v>0</v>
      </c>
      <c r="V46" s="228">
        <v>0</v>
      </c>
      <c r="W46" s="228">
        <v>0</v>
      </c>
      <c r="X46" s="228">
        <v>0</v>
      </c>
      <c r="Y46" s="228">
        <v>0</v>
      </c>
      <c r="Z46" s="228">
        <v>276.06</v>
      </c>
    </row>
    <row r="47" spans="1:26" s="226" customFormat="1" x14ac:dyDescent="0.2">
      <c r="A47" s="363"/>
      <c r="B47" s="371"/>
      <c r="C47" s="277"/>
      <c r="D47" s="372"/>
      <c r="E47" s="205" t="s">
        <v>186</v>
      </c>
      <c r="F47" s="236" t="s">
        <v>170</v>
      </c>
      <c r="G47" s="368" t="s">
        <v>439</v>
      </c>
      <c r="H47" s="287"/>
      <c r="I47" s="288"/>
      <c r="J47" s="369" t="s">
        <v>273</v>
      </c>
      <c r="K47" s="287"/>
      <c r="L47" s="288"/>
      <c r="M47" s="228">
        <v>3210</v>
      </c>
      <c r="N47" s="370">
        <v>0</v>
      </c>
      <c r="O47" s="288"/>
      <c r="P47" s="228">
        <v>0</v>
      </c>
      <c r="Q47" s="370">
        <v>0</v>
      </c>
      <c r="R47" s="287"/>
      <c r="S47" s="287"/>
      <c r="T47" s="288"/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3210</v>
      </c>
    </row>
    <row r="48" spans="1:26" s="226" customFormat="1" ht="25.5" x14ac:dyDescent="0.2">
      <c r="A48" s="363"/>
      <c r="B48" s="366"/>
      <c r="C48" s="306"/>
      <c r="D48" s="307"/>
      <c r="E48" s="358" t="s">
        <v>55</v>
      </c>
      <c r="F48" s="287"/>
      <c r="G48" s="287"/>
      <c r="H48" s="287"/>
      <c r="I48" s="287"/>
      <c r="J48" s="287"/>
      <c r="K48" s="287"/>
      <c r="L48" s="288"/>
      <c r="M48" s="227">
        <v>18801.23</v>
      </c>
      <c r="N48" s="359">
        <v>0</v>
      </c>
      <c r="O48" s="288"/>
      <c r="P48" s="227">
        <v>0</v>
      </c>
      <c r="Q48" s="359">
        <v>936.35</v>
      </c>
      <c r="R48" s="287"/>
      <c r="S48" s="287"/>
      <c r="T48" s="288"/>
      <c r="U48" s="227">
        <v>0</v>
      </c>
      <c r="V48" s="227">
        <v>0</v>
      </c>
      <c r="W48" s="227">
        <v>0</v>
      </c>
      <c r="X48" s="227">
        <v>75143.45</v>
      </c>
      <c r="Y48" s="227">
        <v>0</v>
      </c>
      <c r="Z48" s="227">
        <v>94881.03</v>
      </c>
    </row>
    <row r="49" spans="1:26" s="226" customFormat="1" ht="25.5" x14ac:dyDescent="0.2">
      <c r="A49" s="364"/>
      <c r="B49" s="358" t="s">
        <v>239</v>
      </c>
      <c r="C49" s="287"/>
      <c r="D49" s="287"/>
      <c r="E49" s="287"/>
      <c r="F49" s="287"/>
      <c r="G49" s="287"/>
      <c r="H49" s="287"/>
      <c r="I49" s="287"/>
      <c r="J49" s="287"/>
      <c r="K49" s="287"/>
      <c r="L49" s="288"/>
      <c r="M49" s="227">
        <v>35484.519999999997</v>
      </c>
      <c r="N49" s="359">
        <v>0</v>
      </c>
      <c r="O49" s="288"/>
      <c r="P49" s="227">
        <v>0</v>
      </c>
      <c r="Q49" s="359">
        <v>2458.48</v>
      </c>
      <c r="R49" s="287"/>
      <c r="S49" s="287"/>
      <c r="T49" s="288"/>
      <c r="U49" s="227">
        <v>0</v>
      </c>
      <c r="V49" s="227">
        <v>0</v>
      </c>
      <c r="W49" s="227">
        <v>0</v>
      </c>
      <c r="X49" s="227">
        <v>148933</v>
      </c>
      <c r="Y49" s="227">
        <v>0</v>
      </c>
      <c r="Z49" s="227">
        <v>186876</v>
      </c>
    </row>
    <row r="50" spans="1:26" s="226" customFormat="1" x14ac:dyDescent="0.2">
      <c r="A50" s="362" t="s">
        <v>186</v>
      </c>
      <c r="B50" s="365" t="s">
        <v>8</v>
      </c>
      <c r="C50" s="367" t="s">
        <v>440</v>
      </c>
      <c r="D50" s="304"/>
      <c r="E50" s="205" t="s">
        <v>186</v>
      </c>
      <c r="F50" s="236" t="s">
        <v>171</v>
      </c>
      <c r="G50" s="368" t="s">
        <v>444</v>
      </c>
      <c r="H50" s="287"/>
      <c r="I50" s="288"/>
      <c r="J50" s="369" t="s">
        <v>273</v>
      </c>
      <c r="K50" s="287"/>
      <c r="L50" s="288"/>
      <c r="M50" s="228">
        <v>15426.73</v>
      </c>
      <c r="N50" s="370">
        <v>0</v>
      </c>
      <c r="O50" s="288"/>
      <c r="P50" s="228">
        <v>0</v>
      </c>
      <c r="Q50" s="370">
        <v>0</v>
      </c>
      <c r="R50" s="287"/>
      <c r="S50" s="287"/>
      <c r="T50" s="288"/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15426.73</v>
      </c>
    </row>
    <row r="51" spans="1:26" s="226" customFormat="1" x14ac:dyDescent="0.2">
      <c r="A51" s="363"/>
      <c r="B51" s="366"/>
      <c r="C51" s="306"/>
      <c r="D51" s="307"/>
      <c r="E51" s="358" t="s">
        <v>55</v>
      </c>
      <c r="F51" s="287"/>
      <c r="G51" s="287"/>
      <c r="H51" s="287"/>
      <c r="I51" s="287"/>
      <c r="J51" s="287"/>
      <c r="K51" s="287"/>
      <c r="L51" s="288"/>
      <c r="M51" s="227">
        <v>15426.73</v>
      </c>
      <c r="N51" s="359">
        <v>0</v>
      </c>
      <c r="O51" s="288"/>
      <c r="P51" s="227">
        <v>0</v>
      </c>
      <c r="Q51" s="359">
        <v>0</v>
      </c>
      <c r="R51" s="287"/>
      <c r="S51" s="287"/>
      <c r="T51" s="288"/>
      <c r="U51" s="227">
        <v>0</v>
      </c>
      <c r="V51" s="227">
        <v>0</v>
      </c>
      <c r="W51" s="227">
        <v>0</v>
      </c>
      <c r="X51" s="227">
        <v>0</v>
      </c>
      <c r="Y51" s="227">
        <v>0</v>
      </c>
      <c r="Z51" s="227">
        <v>15426.73</v>
      </c>
    </row>
    <row r="52" spans="1:26" s="226" customFormat="1" x14ac:dyDescent="0.2">
      <c r="A52" s="364"/>
      <c r="B52" s="358" t="s">
        <v>239</v>
      </c>
      <c r="C52" s="287"/>
      <c r="D52" s="287"/>
      <c r="E52" s="287"/>
      <c r="F52" s="287"/>
      <c r="G52" s="287"/>
      <c r="H52" s="287"/>
      <c r="I52" s="287"/>
      <c r="J52" s="287"/>
      <c r="K52" s="287"/>
      <c r="L52" s="288"/>
      <c r="M52" s="227">
        <v>15426.73</v>
      </c>
      <c r="N52" s="359">
        <v>0</v>
      </c>
      <c r="O52" s="288"/>
      <c r="P52" s="227">
        <v>0</v>
      </c>
      <c r="Q52" s="359">
        <v>0</v>
      </c>
      <c r="R52" s="287"/>
      <c r="S52" s="287"/>
      <c r="T52" s="288"/>
      <c r="U52" s="227">
        <v>0</v>
      </c>
      <c r="V52" s="227">
        <v>0</v>
      </c>
      <c r="W52" s="227">
        <v>0</v>
      </c>
      <c r="X52" s="227">
        <v>0</v>
      </c>
      <c r="Y52" s="227">
        <v>0</v>
      </c>
      <c r="Z52" s="227">
        <v>15426.73</v>
      </c>
    </row>
    <row r="53" spans="1:26" s="226" customFormat="1" x14ac:dyDescent="0.2">
      <c r="A53" s="362" t="s">
        <v>186</v>
      </c>
      <c r="B53" s="365" t="s">
        <v>7</v>
      </c>
      <c r="C53" s="367" t="s">
        <v>447</v>
      </c>
      <c r="D53" s="304"/>
      <c r="E53" s="205" t="s">
        <v>186</v>
      </c>
      <c r="F53" s="236" t="s">
        <v>173</v>
      </c>
      <c r="G53" s="368" t="s">
        <v>448</v>
      </c>
      <c r="H53" s="287"/>
      <c r="I53" s="288"/>
      <c r="J53" s="369" t="s">
        <v>273</v>
      </c>
      <c r="K53" s="287"/>
      <c r="L53" s="288"/>
      <c r="M53" s="228">
        <v>0</v>
      </c>
      <c r="N53" s="370">
        <v>0</v>
      </c>
      <c r="O53" s="288"/>
      <c r="P53" s="228">
        <v>0</v>
      </c>
      <c r="Q53" s="370">
        <v>0</v>
      </c>
      <c r="R53" s="287"/>
      <c r="S53" s="287"/>
      <c r="T53" s="288"/>
      <c r="U53" s="228">
        <v>623000</v>
      </c>
      <c r="V53" s="228">
        <v>0</v>
      </c>
      <c r="W53" s="228">
        <v>0</v>
      </c>
      <c r="X53" s="228">
        <v>0</v>
      </c>
      <c r="Y53" s="228">
        <v>0</v>
      </c>
      <c r="Z53" s="228">
        <v>623000</v>
      </c>
    </row>
    <row r="54" spans="1:26" s="226" customFormat="1" x14ac:dyDescent="0.2">
      <c r="A54" s="363"/>
      <c r="B54" s="366"/>
      <c r="C54" s="306"/>
      <c r="D54" s="307"/>
      <c r="E54" s="358" t="s">
        <v>55</v>
      </c>
      <c r="F54" s="287"/>
      <c r="G54" s="287"/>
      <c r="H54" s="287"/>
      <c r="I54" s="287"/>
      <c r="J54" s="287"/>
      <c r="K54" s="287"/>
      <c r="L54" s="288"/>
      <c r="M54" s="227">
        <v>0</v>
      </c>
      <c r="N54" s="359">
        <v>0</v>
      </c>
      <c r="O54" s="288"/>
      <c r="P54" s="227">
        <v>0</v>
      </c>
      <c r="Q54" s="359">
        <v>0</v>
      </c>
      <c r="R54" s="287"/>
      <c r="S54" s="287"/>
      <c r="T54" s="288"/>
      <c r="U54" s="227">
        <v>623000</v>
      </c>
      <c r="V54" s="227">
        <v>0</v>
      </c>
      <c r="W54" s="227">
        <v>0</v>
      </c>
      <c r="X54" s="227">
        <v>0</v>
      </c>
      <c r="Y54" s="227">
        <v>0</v>
      </c>
      <c r="Z54" s="227">
        <v>623000</v>
      </c>
    </row>
    <row r="55" spans="1:26" s="226" customFormat="1" x14ac:dyDescent="0.2">
      <c r="A55" s="364"/>
      <c r="B55" s="358" t="s">
        <v>239</v>
      </c>
      <c r="C55" s="287"/>
      <c r="D55" s="287"/>
      <c r="E55" s="287"/>
      <c r="F55" s="287"/>
      <c r="G55" s="287"/>
      <c r="H55" s="287"/>
      <c r="I55" s="287"/>
      <c r="J55" s="287"/>
      <c r="K55" s="287"/>
      <c r="L55" s="288"/>
      <c r="M55" s="227">
        <v>0</v>
      </c>
      <c r="N55" s="359">
        <v>0</v>
      </c>
      <c r="O55" s="288"/>
      <c r="P55" s="227">
        <v>0</v>
      </c>
      <c r="Q55" s="359">
        <v>0</v>
      </c>
      <c r="R55" s="287"/>
      <c r="S55" s="287"/>
      <c r="T55" s="288"/>
      <c r="U55" s="227">
        <v>623000</v>
      </c>
      <c r="V55" s="227">
        <v>0</v>
      </c>
      <c r="W55" s="227">
        <v>0</v>
      </c>
      <c r="X55" s="227">
        <v>0</v>
      </c>
      <c r="Y55" s="227">
        <v>0</v>
      </c>
      <c r="Z55" s="227">
        <v>623000</v>
      </c>
    </row>
    <row r="56" spans="1:26" s="226" customFormat="1" ht="25.5" x14ac:dyDescent="0.2">
      <c r="A56" s="229" t="s">
        <v>186</v>
      </c>
      <c r="B56" s="358" t="s">
        <v>240</v>
      </c>
      <c r="C56" s="287"/>
      <c r="D56" s="287"/>
      <c r="E56" s="287"/>
      <c r="F56" s="287"/>
      <c r="G56" s="287"/>
      <c r="H56" s="287"/>
      <c r="I56" s="287"/>
      <c r="J56" s="287"/>
      <c r="K56" s="287"/>
      <c r="L56" s="288"/>
      <c r="M56" s="227">
        <v>498842.96</v>
      </c>
      <c r="N56" s="359">
        <v>152761</v>
      </c>
      <c r="O56" s="288"/>
      <c r="P56" s="227">
        <v>3100</v>
      </c>
      <c r="Q56" s="359">
        <v>255709.35</v>
      </c>
      <c r="R56" s="287"/>
      <c r="S56" s="287"/>
      <c r="T56" s="288"/>
      <c r="U56" s="227">
        <v>805000</v>
      </c>
      <c r="V56" s="227">
        <v>120540</v>
      </c>
      <c r="W56" s="227">
        <v>34700</v>
      </c>
      <c r="X56" s="227">
        <v>75143.45</v>
      </c>
      <c r="Y56" s="227">
        <v>979613</v>
      </c>
      <c r="Z56" s="227">
        <v>2925409.76</v>
      </c>
    </row>
    <row r="57" spans="1:26" s="226" customFormat="1" ht="25.5" x14ac:dyDescent="0.2">
      <c r="A57" s="229" t="s">
        <v>186</v>
      </c>
      <c r="B57" s="358" t="s">
        <v>241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8"/>
      <c r="M57" s="227">
        <v>1002621.25</v>
      </c>
      <c r="N57" s="359">
        <v>307186</v>
      </c>
      <c r="O57" s="288"/>
      <c r="P57" s="227">
        <v>3100</v>
      </c>
      <c r="Q57" s="359">
        <v>502676.47999999998</v>
      </c>
      <c r="R57" s="287"/>
      <c r="S57" s="287"/>
      <c r="T57" s="288"/>
      <c r="U57" s="227">
        <v>805000</v>
      </c>
      <c r="V57" s="227">
        <v>231480</v>
      </c>
      <c r="W57" s="227">
        <v>34700</v>
      </c>
      <c r="X57" s="227">
        <v>148933</v>
      </c>
      <c r="Y57" s="227">
        <v>1762013</v>
      </c>
      <c r="Z57" s="227">
        <v>4797709.7300000004</v>
      </c>
    </row>
    <row r="58" spans="1:26" s="226" customFormat="1" x14ac:dyDescent="0.2"/>
    <row r="59" spans="1:26" s="226" customFormat="1" x14ac:dyDescent="0.2"/>
    <row r="60" spans="1:26" s="226" customFormat="1" x14ac:dyDescent="0.2"/>
    <row r="61" spans="1:26" s="226" customFormat="1" x14ac:dyDescent="0.2"/>
    <row r="62" spans="1:26" s="226" customFormat="1" x14ac:dyDescent="0.2"/>
    <row r="63" spans="1:26" s="226" customFormat="1" x14ac:dyDescent="0.2"/>
    <row r="64" spans="1:26" s="226" customFormat="1" x14ac:dyDescent="0.2"/>
    <row r="65" s="226" customFormat="1" x14ac:dyDescent="0.2"/>
    <row r="66" s="226" customFormat="1" x14ac:dyDescent="0.2"/>
    <row r="67" s="226" customFormat="1" x14ac:dyDescent="0.2"/>
  </sheetData>
  <mergeCells count="217">
    <mergeCell ref="N17:O17"/>
    <mergeCell ref="Q17:T17"/>
    <mergeCell ref="N11:O11"/>
    <mergeCell ref="Q11:T11"/>
    <mergeCell ref="N15:O15"/>
    <mergeCell ref="Q15:T15"/>
    <mergeCell ref="Q12:T12"/>
    <mergeCell ref="N13:O13"/>
    <mergeCell ref="Q13:T13"/>
    <mergeCell ref="N14:O14"/>
    <mergeCell ref="N12:O12"/>
    <mergeCell ref="Q14:T14"/>
    <mergeCell ref="N16:O16"/>
    <mergeCell ref="Q16:T16"/>
    <mergeCell ref="Q35:T35"/>
    <mergeCell ref="N25:O25"/>
    <mergeCell ref="Q25:T25"/>
    <mergeCell ref="N26:O26"/>
    <mergeCell ref="Q26:T26"/>
    <mergeCell ref="N21:O21"/>
    <mergeCell ref="Q21:T21"/>
    <mergeCell ref="N22:O22"/>
    <mergeCell ref="Q22:T22"/>
    <mergeCell ref="N23:O23"/>
    <mergeCell ref="Q23:T23"/>
    <mergeCell ref="Q27:T27"/>
    <mergeCell ref="N30:O30"/>
    <mergeCell ref="N27:O27"/>
    <mergeCell ref="N33:O33"/>
    <mergeCell ref="Q33:T33"/>
    <mergeCell ref="N34:O34"/>
    <mergeCell ref="N28:O28"/>
    <mergeCell ref="Q28:T28"/>
    <mergeCell ref="N24:O24"/>
    <mergeCell ref="Q37:T37"/>
    <mergeCell ref="N39:O39"/>
    <mergeCell ref="Q39:T39"/>
    <mergeCell ref="N38:O38"/>
    <mergeCell ref="Q38:T38"/>
    <mergeCell ref="N29:O29"/>
    <mergeCell ref="Q29:T29"/>
    <mergeCell ref="N18:O18"/>
    <mergeCell ref="Q18:T18"/>
    <mergeCell ref="N19:O19"/>
    <mergeCell ref="Q19:T19"/>
    <mergeCell ref="N20:O20"/>
    <mergeCell ref="Q20:T20"/>
    <mergeCell ref="N31:O31"/>
    <mergeCell ref="Q31:T31"/>
    <mergeCell ref="N32:O32"/>
    <mergeCell ref="Q32:T32"/>
    <mergeCell ref="N36:O36"/>
    <mergeCell ref="Q36:T36"/>
    <mergeCell ref="N37:O37"/>
    <mergeCell ref="Q30:T30"/>
    <mergeCell ref="Q24:T24"/>
    <mergeCell ref="Q34:T34"/>
    <mergeCell ref="N35:O35"/>
    <mergeCell ref="X4:X5"/>
    <mergeCell ref="Y4:Y5"/>
    <mergeCell ref="Z4:Z11"/>
    <mergeCell ref="K5:K7"/>
    <mergeCell ref="M6:O6"/>
    <mergeCell ref="Q6:U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M4:O5"/>
    <mergeCell ref="P4:P5"/>
    <mergeCell ref="Q4:U5"/>
    <mergeCell ref="V4:V5"/>
    <mergeCell ref="W4:W5"/>
    <mergeCell ref="A9:C9"/>
    <mergeCell ref="A12:A18"/>
    <mergeCell ref="B12:B17"/>
    <mergeCell ref="C12:D17"/>
    <mergeCell ref="G12:I12"/>
    <mergeCell ref="J12:L12"/>
    <mergeCell ref="G13:I13"/>
    <mergeCell ref="J13:L13"/>
    <mergeCell ref="E17:L17"/>
    <mergeCell ref="B18:L18"/>
    <mergeCell ref="G16:I16"/>
    <mergeCell ref="J16:L16"/>
    <mergeCell ref="G15:I15"/>
    <mergeCell ref="J15:L15"/>
    <mergeCell ref="G14:I14"/>
    <mergeCell ref="J14:L14"/>
    <mergeCell ref="A19:A25"/>
    <mergeCell ref="B19:B24"/>
    <mergeCell ref="C19:D24"/>
    <mergeCell ref="G19:I19"/>
    <mergeCell ref="J19:L19"/>
    <mergeCell ref="G20:I20"/>
    <mergeCell ref="J20:L20"/>
    <mergeCell ref="E24:L24"/>
    <mergeCell ref="B25:L25"/>
    <mergeCell ref="G23:I23"/>
    <mergeCell ref="J23:L23"/>
    <mergeCell ref="G22:I22"/>
    <mergeCell ref="J22:L22"/>
    <mergeCell ref="G21:I21"/>
    <mergeCell ref="J21:L21"/>
    <mergeCell ref="A26:A32"/>
    <mergeCell ref="B26:B31"/>
    <mergeCell ref="C26:D31"/>
    <mergeCell ref="G26:I26"/>
    <mergeCell ref="J26:L26"/>
    <mergeCell ref="G27:I27"/>
    <mergeCell ref="J27:L27"/>
    <mergeCell ref="G29:I29"/>
    <mergeCell ref="J29:L29"/>
    <mergeCell ref="G30:I30"/>
    <mergeCell ref="J30:L30"/>
    <mergeCell ref="E31:L31"/>
    <mergeCell ref="B32:L32"/>
    <mergeCell ref="G28:I28"/>
    <mergeCell ref="J28:L28"/>
    <mergeCell ref="J38:L38"/>
    <mergeCell ref="G39:I39"/>
    <mergeCell ref="J39:L39"/>
    <mergeCell ref="E40:L40"/>
    <mergeCell ref="A33:A36"/>
    <mergeCell ref="B33:B35"/>
    <mergeCell ref="C33:D35"/>
    <mergeCell ref="G33:I33"/>
    <mergeCell ref="J33:L33"/>
    <mergeCell ref="G34:I34"/>
    <mergeCell ref="J34:L34"/>
    <mergeCell ref="E35:L35"/>
    <mergeCell ref="B36:L36"/>
    <mergeCell ref="N40:O40"/>
    <mergeCell ref="Q40:T40"/>
    <mergeCell ref="B41:L41"/>
    <mergeCell ref="N41:O41"/>
    <mergeCell ref="Q41:T41"/>
    <mergeCell ref="A42:A44"/>
    <mergeCell ref="B42:B43"/>
    <mergeCell ref="C42:D43"/>
    <mergeCell ref="G42:I42"/>
    <mergeCell ref="J42:L42"/>
    <mergeCell ref="N42:O42"/>
    <mergeCell ref="Q42:T42"/>
    <mergeCell ref="E43:L43"/>
    <mergeCell ref="N43:O43"/>
    <mergeCell ref="Q43:T43"/>
    <mergeCell ref="B44:L44"/>
    <mergeCell ref="N44:O44"/>
    <mergeCell ref="Q44:T44"/>
    <mergeCell ref="A37:A41"/>
    <mergeCell ref="B37:B40"/>
    <mergeCell ref="C37:D40"/>
    <mergeCell ref="G37:I37"/>
    <mergeCell ref="J37:L37"/>
    <mergeCell ref="G38:I38"/>
    <mergeCell ref="A45:A49"/>
    <mergeCell ref="B45:B48"/>
    <mergeCell ref="C45:D48"/>
    <mergeCell ref="G45:I45"/>
    <mergeCell ref="J45:L45"/>
    <mergeCell ref="N45:O45"/>
    <mergeCell ref="Q45:T45"/>
    <mergeCell ref="G46:I46"/>
    <mergeCell ref="J46:L46"/>
    <mergeCell ref="N46:O46"/>
    <mergeCell ref="Q46:T46"/>
    <mergeCell ref="G47:I47"/>
    <mergeCell ref="J47:L47"/>
    <mergeCell ref="N47:O47"/>
    <mergeCell ref="Q47:T47"/>
    <mergeCell ref="E48:L48"/>
    <mergeCell ref="N48:O48"/>
    <mergeCell ref="Q48:T48"/>
    <mergeCell ref="B49:L49"/>
    <mergeCell ref="N49:O49"/>
    <mergeCell ref="Q49:T49"/>
    <mergeCell ref="C50:D51"/>
    <mergeCell ref="G50:I50"/>
    <mergeCell ref="J50:L50"/>
    <mergeCell ref="N50:O50"/>
    <mergeCell ref="Q50:T50"/>
    <mergeCell ref="E51:L51"/>
    <mergeCell ref="N51:O51"/>
    <mergeCell ref="Q51:T51"/>
    <mergeCell ref="B52:L52"/>
    <mergeCell ref="N52:O52"/>
    <mergeCell ref="Q52:T52"/>
    <mergeCell ref="B56:L56"/>
    <mergeCell ref="N56:O56"/>
    <mergeCell ref="Q56:T56"/>
    <mergeCell ref="B57:L57"/>
    <mergeCell ref="N57:O57"/>
    <mergeCell ref="Q57:T57"/>
    <mergeCell ref="A1:Z1"/>
    <mergeCell ref="A2:Z2"/>
    <mergeCell ref="A3:Z3"/>
    <mergeCell ref="A53:A55"/>
    <mergeCell ref="B53:B54"/>
    <mergeCell ref="C53:D54"/>
    <mergeCell ref="G53:I53"/>
    <mergeCell ref="J53:L53"/>
    <mergeCell ref="N53:O53"/>
    <mergeCell ref="Q53:T53"/>
    <mergeCell ref="E54:L54"/>
    <mergeCell ref="N54:O54"/>
    <mergeCell ref="Q54:T54"/>
    <mergeCell ref="B55:L55"/>
    <mergeCell ref="N55:O55"/>
    <mergeCell ref="Q55:T55"/>
    <mergeCell ref="A50:A52"/>
    <mergeCell ref="B50:B51"/>
  </mergeCells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opLeftCell="A4" workbookViewId="0">
      <selection activeCell="K22" sqref="K22"/>
    </sheetView>
  </sheetViews>
  <sheetFormatPr defaultRowHeight="14.25" x14ac:dyDescent="0.2"/>
  <cols>
    <col min="1" max="1" width="0.85546875" style="242" customWidth="1"/>
    <col min="2" max="2" width="18" style="242" customWidth="1"/>
    <col min="3" max="3" width="4.28515625" style="242" customWidth="1"/>
    <col min="4" max="4" width="6.5703125" style="242" customWidth="1"/>
    <col min="5" max="5" width="0.42578125" style="242" customWidth="1"/>
    <col min="6" max="6" width="19" style="242" customWidth="1"/>
    <col min="7" max="7" width="4.7109375" style="242" customWidth="1"/>
    <col min="8" max="8" width="0.85546875" style="242" customWidth="1"/>
    <col min="9" max="9" width="0.28515625" style="242" customWidth="1"/>
    <col min="10" max="10" width="11" style="242" customWidth="1"/>
    <col min="11" max="11" width="0.5703125" style="242" customWidth="1"/>
    <col min="12" max="13" width="19.7109375" style="242" customWidth="1"/>
    <col min="14" max="14" width="3.42578125" style="242" customWidth="1"/>
    <col min="15" max="15" width="38.7109375" style="242" customWidth="1"/>
    <col min="16" max="16" width="15.85546875" style="242" customWidth="1"/>
    <col min="17" max="17" width="0.28515625" style="242" customWidth="1"/>
    <col min="18" max="16384" width="9.140625" style="242"/>
  </cols>
  <sheetData>
    <row r="1" spans="1:17" x14ac:dyDescent="0.2">
      <c r="A1" s="405" t="s">
        <v>181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</row>
    <row r="2" spans="1:17" ht="14.25" customHeight="1" x14ac:dyDescent="0.2">
      <c r="A2" s="405" t="s">
        <v>606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</row>
    <row r="3" spans="1:17" x14ac:dyDescent="0.2">
      <c r="A3" s="406" t="s">
        <v>607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</row>
    <row r="4" spans="1:17" x14ac:dyDescent="0.2">
      <c r="A4" s="263"/>
      <c r="B4" s="264"/>
      <c r="C4" s="264"/>
      <c r="D4" s="264"/>
      <c r="E4" s="264"/>
      <c r="F4" s="264"/>
      <c r="G4" s="407" t="s">
        <v>226</v>
      </c>
      <c r="H4" s="408"/>
      <c r="I4" s="408"/>
      <c r="J4" s="408"/>
      <c r="K4" s="265"/>
      <c r="L4" s="409" t="s">
        <v>108</v>
      </c>
      <c r="M4" s="411" t="s">
        <v>29</v>
      </c>
    </row>
    <row r="5" spans="1:17" x14ac:dyDescent="0.2">
      <c r="A5" s="266"/>
      <c r="B5" s="241"/>
      <c r="C5" s="241"/>
      <c r="D5" s="241"/>
      <c r="E5" s="241"/>
      <c r="F5" s="241"/>
      <c r="G5" s="241"/>
      <c r="H5" s="241"/>
      <c r="I5" s="241"/>
      <c r="J5" s="241"/>
      <c r="K5" s="267"/>
      <c r="L5" s="410"/>
      <c r="M5" s="412"/>
    </row>
    <row r="6" spans="1:17" x14ac:dyDescent="0.2">
      <c r="A6" s="266"/>
      <c r="B6" s="241"/>
      <c r="C6" s="241"/>
      <c r="D6" s="241"/>
      <c r="E6" s="241"/>
      <c r="F6" s="241"/>
      <c r="G6" s="241"/>
      <c r="H6" s="241"/>
      <c r="I6" s="241"/>
      <c r="J6" s="241"/>
      <c r="K6" s="267"/>
      <c r="L6" s="268" t="s">
        <v>222</v>
      </c>
      <c r="M6" s="412"/>
    </row>
    <row r="7" spans="1:17" x14ac:dyDescent="0.2">
      <c r="A7" s="266"/>
      <c r="B7" s="241"/>
      <c r="C7" s="241"/>
      <c r="D7" s="241"/>
      <c r="E7" s="241"/>
      <c r="F7" s="241"/>
      <c r="G7" s="241"/>
      <c r="H7" s="241"/>
      <c r="I7" s="241"/>
      <c r="J7" s="241"/>
      <c r="K7" s="267"/>
      <c r="L7" s="414" t="s">
        <v>119</v>
      </c>
      <c r="M7" s="412"/>
    </row>
    <row r="8" spans="1:17" x14ac:dyDescent="0.2">
      <c r="A8" s="415" t="s">
        <v>227</v>
      </c>
      <c r="B8" s="416"/>
      <c r="C8" s="416"/>
      <c r="D8" s="241"/>
      <c r="E8" s="241"/>
      <c r="F8" s="241"/>
      <c r="G8" s="241"/>
      <c r="H8" s="241"/>
      <c r="I8" s="241"/>
      <c r="J8" s="241"/>
      <c r="K8" s="267"/>
      <c r="L8" s="410"/>
      <c r="M8" s="412"/>
    </row>
    <row r="9" spans="1:17" x14ac:dyDescent="0.2">
      <c r="A9" s="417"/>
      <c r="B9" s="416"/>
      <c r="C9" s="416"/>
      <c r="D9" s="241"/>
      <c r="E9" s="241"/>
      <c r="F9" s="241"/>
      <c r="G9" s="241"/>
      <c r="H9" s="241"/>
      <c r="I9" s="241"/>
      <c r="J9" s="241"/>
      <c r="K9" s="267"/>
      <c r="L9" s="418" t="s">
        <v>235</v>
      </c>
      <c r="M9" s="412"/>
    </row>
    <row r="10" spans="1:17" x14ac:dyDescent="0.2">
      <c r="A10" s="269"/>
      <c r="B10" s="270"/>
      <c r="C10" s="270"/>
      <c r="D10" s="270"/>
      <c r="E10" s="270"/>
      <c r="F10" s="270"/>
      <c r="G10" s="270"/>
      <c r="H10" s="270"/>
      <c r="I10" s="270"/>
      <c r="J10" s="270"/>
      <c r="K10" s="271"/>
      <c r="L10" s="413"/>
      <c r="M10" s="413"/>
    </row>
    <row r="11" spans="1:17" x14ac:dyDescent="0.2">
      <c r="A11" s="392" t="s">
        <v>186</v>
      </c>
      <c r="B11" s="395" t="s">
        <v>31</v>
      </c>
      <c r="C11" s="397" t="s">
        <v>445</v>
      </c>
      <c r="D11" s="398"/>
      <c r="E11" s="272" t="s">
        <v>186</v>
      </c>
      <c r="F11" s="401" t="s">
        <v>148</v>
      </c>
      <c r="G11" s="314"/>
      <c r="H11" s="314"/>
      <c r="I11" s="402"/>
      <c r="J11" s="403" t="s">
        <v>449</v>
      </c>
      <c r="K11" s="315"/>
      <c r="L11" s="273">
        <v>1503399</v>
      </c>
      <c r="M11" s="273">
        <v>0</v>
      </c>
    </row>
    <row r="12" spans="1:17" x14ac:dyDescent="0.2">
      <c r="A12" s="393"/>
      <c r="B12" s="396"/>
      <c r="C12" s="399"/>
      <c r="D12" s="400"/>
      <c r="E12" s="404" t="s">
        <v>55</v>
      </c>
      <c r="F12" s="314"/>
      <c r="G12" s="314"/>
      <c r="H12" s="314"/>
      <c r="I12" s="314"/>
      <c r="J12" s="314"/>
      <c r="K12" s="315"/>
      <c r="L12" s="273">
        <v>1503399</v>
      </c>
      <c r="M12" s="273">
        <v>0</v>
      </c>
    </row>
    <row r="13" spans="1:17" x14ac:dyDescent="0.2">
      <c r="A13" s="394"/>
      <c r="B13" s="404" t="s">
        <v>239</v>
      </c>
      <c r="C13" s="314"/>
      <c r="D13" s="314"/>
      <c r="E13" s="314"/>
      <c r="F13" s="314"/>
      <c r="G13" s="314"/>
      <c r="H13" s="314"/>
      <c r="I13" s="314"/>
      <c r="J13" s="314"/>
      <c r="K13" s="315"/>
      <c r="L13" s="273">
        <v>1503399</v>
      </c>
      <c r="M13" s="273">
        <v>1503399</v>
      </c>
    </row>
    <row r="16" spans="1:17" x14ac:dyDescent="0.2">
      <c r="M16" s="389" t="s">
        <v>186</v>
      </c>
    </row>
    <row r="17" spans="1:13" x14ac:dyDescent="0.2">
      <c r="M17" s="390"/>
    </row>
    <row r="18" spans="1:13" x14ac:dyDescent="0.2">
      <c r="A18" s="391" t="s">
        <v>240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  <c r="L18" s="274">
        <v>1503399</v>
      </c>
      <c r="M18" s="274">
        <v>1503399</v>
      </c>
    </row>
    <row r="19" spans="1:13" x14ac:dyDescent="0.2">
      <c r="A19" s="391" t="s">
        <v>241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5"/>
      <c r="L19" s="274">
        <v>1503399</v>
      </c>
      <c r="M19" s="274">
        <v>1503399</v>
      </c>
    </row>
  </sheetData>
  <mergeCells count="19">
    <mergeCell ref="A1:Q1"/>
    <mergeCell ref="A2:Q2"/>
    <mergeCell ref="A3:Q3"/>
    <mergeCell ref="G4:J4"/>
    <mergeCell ref="L4:L5"/>
    <mergeCell ref="M4:M10"/>
    <mergeCell ref="L7:L8"/>
    <mergeCell ref="A8:C9"/>
    <mergeCell ref="L9:L10"/>
    <mergeCell ref="M16:M17"/>
    <mergeCell ref="A18:K18"/>
    <mergeCell ref="A19:K19"/>
    <mergeCell ref="A11:A13"/>
    <mergeCell ref="B11:B12"/>
    <mergeCell ref="C11:D12"/>
    <mergeCell ref="F11:I11"/>
    <mergeCell ref="J11:K11"/>
    <mergeCell ref="E12:K12"/>
    <mergeCell ref="B13:K13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zoomScaleNormal="100" workbookViewId="0">
      <selection activeCell="I21" sqref="I21:J21"/>
    </sheetView>
  </sheetViews>
  <sheetFormatPr defaultRowHeight="18" customHeight="1" x14ac:dyDescent="0.2"/>
  <cols>
    <col min="1" max="1" width="0.7109375" style="226" customWidth="1"/>
    <col min="2" max="2" width="16.85546875" style="226" customWidth="1"/>
    <col min="3" max="3" width="5.5703125" style="226" customWidth="1"/>
    <col min="4" max="4" width="10" style="226" customWidth="1"/>
    <col min="5" max="5" width="0.42578125" style="226" customWidth="1"/>
    <col min="6" max="6" width="20.28515625" style="226" customWidth="1"/>
    <col min="7" max="7" width="0.85546875" style="226" customWidth="1"/>
    <col min="8" max="8" width="3.7109375" style="226" customWidth="1"/>
    <col min="9" max="9" width="0.5703125" style="226" customWidth="1"/>
    <col min="10" max="10" width="16.7109375" style="226" customWidth="1"/>
    <col min="11" max="11" width="0" style="226" hidden="1" customWidth="1"/>
    <col min="12" max="12" width="19.7109375" style="226" customWidth="1"/>
    <col min="13" max="13" width="14" style="226" customWidth="1"/>
    <col min="14" max="14" width="5.85546875" style="226" customWidth="1"/>
    <col min="15" max="15" width="19.7109375" style="226" customWidth="1"/>
    <col min="16" max="16" width="13.140625" style="226" customWidth="1"/>
    <col min="17" max="17" width="6.5703125" style="226" customWidth="1"/>
    <col min="18" max="18" width="9.140625" style="226" customWidth="1"/>
    <col min="19" max="19" width="0.28515625" style="226" customWidth="1"/>
    <col min="20" max="20" width="10.28515625" style="226" customWidth="1"/>
    <col min="21" max="26" width="19.7109375" style="226" customWidth="1"/>
    <col min="27" max="27" width="16.28515625" style="226" bestFit="1" customWidth="1"/>
    <col min="28" max="29" width="19.85546875" style="226" bestFit="1" customWidth="1"/>
    <col min="30" max="30" width="16" style="226" bestFit="1" customWidth="1"/>
    <col min="31" max="31" width="13.42578125" style="226" bestFit="1" customWidth="1"/>
    <col min="32" max="32" width="14.28515625" style="226" bestFit="1" customWidth="1"/>
    <col min="33" max="16384" width="9.140625" style="226"/>
  </cols>
  <sheetData>
    <row r="1" spans="1:32" ht="18" customHeight="1" x14ac:dyDescent="0.2">
      <c r="A1" s="360" t="s">
        <v>181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</row>
    <row r="2" spans="1:32" ht="18" customHeight="1" x14ac:dyDescent="0.2">
      <c r="A2" s="360" t="s">
        <v>256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</row>
    <row r="3" spans="1:32" ht="14.25" customHeight="1" x14ac:dyDescent="0.2">
      <c r="A3" s="429" t="s">
        <v>608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</row>
    <row r="4" spans="1:32" ht="14.25" x14ac:dyDescent="0.2">
      <c r="A4" s="200"/>
      <c r="B4" s="201"/>
      <c r="C4" s="201"/>
      <c r="D4" s="201"/>
      <c r="E4" s="201"/>
      <c r="F4" s="201"/>
      <c r="G4" s="201"/>
      <c r="H4" s="201"/>
      <c r="I4" s="201"/>
      <c r="J4" s="206" t="s">
        <v>226</v>
      </c>
      <c r="L4" s="375" t="s">
        <v>105</v>
      </c>
      <c r="M4" s="303"/>
      <c r="N4" s="304"/>
      <c r="O4" s="375" t="s">
        <v>106</v>
      </c>
      <c r="P4" s="303"/>
      <c r="Q4" s="304"/>
      <c r="R4" s="375" t="s">
        <v>107</v>
      </c>
      <c r="S4" s="303"/>
      <c r="T4" s="303"/>
      <c r="U4" s="304"/>
      <c r="V4" s="375" t="s">
        <v>149</v>
      </c>
      <c r="W4" s="375" t="s">
        <v>150</v>
      </c>
      <c r="X4" s="375" t="s">
        <v>108</v>
      </c>
      <c r="Y4" s="304"/>
      <c r="Z4" s="375" t="s">
        <v>151</v>
      </c>
      <c r="AA4" s="375" t="s">
        <v>109</v>
      </c>
      <c r="AB4" s="304"/>
      <c r="AC4" s="375" t="s">
        <v>152</v>
      </c>
      <c r="AD4" s="375" t="s">
        <v>110</v>
      </c>
      <c r="AE4" s="375" t="s">
        <v>111</v>
      </c>
      <c r="AF4" s="301" t="s">
        <v>29</v>
      </c>
    </row>
    <row r="5" spans="1:32" ht="14.25" x14ac:dyDescent="0.2">
      <c r="A5" s="232"/>
      <c r="B5" s="230"/>
      <c r="C5" s="230"/>
      <c r="D5" s="230"/>
      <c r="E5" s="230"/>
      <c r="F5" s="230"/>
      <c r="G5" s="230"/>
      <c r="H5" s="230"/>
      <c r="I5" s="230"/>
      <c r="J5" s="203"/>
      <c r="L5" s="385"/>
      <c r="M5" s="387"/>
      <c r="N5" s="386"/>
      <c r="O5" s="385"/>
      <c r="P5" s="387"/>
      <c r="Q5" s="386"/>
      <c r="R5" s="385"/>
      <c r="S5" s="387"/>
      <c r="T5" s="387"/>
      <c r="U5" s="386"/>
      <c r="V5" s="376"/>
      <c r="W5" s="376"/>
      <c r="X5" s="385"/>
      <c r="Y5" s="386"/>
      <c r="Z5" s="376"/>
      <c r="AA5" s="385"/>
      <c r="AB5" s="386"/>
      <c r="AC5" s="376"/>
      <c r="AD5" s="376"/>
      <c r="AE5" s="376"/>
      <c r="AF5" s="377"/>
    </row>
    <row r="6" spans="1:32" ht="14.25" x14ac:dyDescent="0.2">
      <c r="A6" s="232"/>
      <c r="B6" s="230"/>
      <c r="C6" s="230"/>
      <c r="D6" s="230"/>
      <c r="E6" s="230"/>
      <c r="F6" s="230"/>
      <c r="G6" s="230"/>
      <c r="H6" s="230"/>
      <c r="I6" s="230"/>
      <c r="J6" s="203"/>
      <c r="L6" s="380" t="s">
        <v>219</v>
      </c>
      <c r="M6" s="381"/>
      <c r="N6" s="382"/>
      <c r="O6" s="380" t="s">
        <v>220</v>
      </c>
      <c r="P6" s="381"/>
      <c r="Q6" s="382"/>
      <c r="R6" s="380" t="s">
        <v>221</v>
      </c>
      <c r="S6" s="381"/>
      <c r="T6" s="381"/>
      <c r="U6" s="382"/>
      <c r="V6" s="231" t="s">
        <v>242</v>
      </c>
      <c r="W6" s="231" t="s">
        <v>243</v>
      </c>
      <c r="X6" s="380" t="s">
        <v>222</v>
      </c>
      <c r="Y6" s="382"/>
      <c r="Z6" s="231" t="s">
        <v>244</v>
      </c>
      <c r="AA6" s="380" t="s">
        <v>223</v>
      </c>
      <c r="AB6" s="382"/>
      <c r="AC6" s="231" t="s">
        <v>245</v>
      </c>
      <c r="AD6" s="231" t="s">
        <v>224</v>
      </c>
      <c r="AE6" s="231" t="s">
        <v>225</v>
      </c>
      <c r="AF6" s="377"/>
    </row>
    <row r="7" spans="1:32" ht="14.25" x14ac:dyDescent="0.2">
      <c r="A7" s="232"/>
      <c r="B7" s="230"/>
      <c r="C7" s="230"/>
      <c r="D7" s="230"/>
      <c r="E7" s="230"/>
      <c r="F7" s="230"/>
      <c r="G7" s="230"/>
      <c r="H7" s="230"/>
      <c r="I7" s="230"/>
      <c r="J7" s="203"/>
      <c r="L7" s="383" t="s">
        <v>112</v>
      </c>
      <c r="M7" s="383" t="s">
        <v>113</v>
      </c>
      <c r="N7" s="304"/>
      <c r="O7" s="383" t="s">
        <v>114</v>
      </c>
      <c r="P7" s="383" t="s">
        <v>115</v>
      </c>
      <c r="Q7" s="304"/>
      <c r="R7" s="383" t="s">
        <v>116</v>
      </c>
      <c r="S7" s="303"/>
      <c r="T7" s="304"/>
      <c r="U7" s="383" t="s">
        <v>117</v>
      </c>
      <c r="V7" s="383" t="s">
        <v>325</v>
      </c>
      <c r="W7" s="383" t="s">
        <v>153</v>
      </c>
      <c r="X7" s="383" t="s">
        <v>118</v>
      </c>
      <c r="Y7" s="383" t="s">
        <v>119</v>
      </c>
      <c r="Z7" s="383" t="s">
        <v>154</v>
      </c>
      <c r="AA7" s="383" t="s">
        <v>120</v>
      </c>
      <c r="AB7" s="383" t="s">
        <v>155</v>
      </c>
      <c r="AC7" s="383" t="s">
        <v>156</v>
      </c>
      <c r="AD7" s="383" t="s">
        <v>121</v>
      </c>
      <c r="AE7" s="383" t="s">
        <v>2</v>
      </c>
      <c r="AF7" s="377"/>
    </row>
    <row r="8" spans="1:32" ht="14.25" x14ac:dyDescent="0.2">
      <c r="A8" s="373" t="s">
        <v>227</v>
      </c>
      <c r="B8" s="374"/>
      <c r="C8" s="374"/>
      <c r="D8" s="230"/>
      <c r="E8" s="230"/>
      <c r="F8" s="230"/>
      <c r="G8" s="230"/>
      <c r="H8" s="230"/>
      <c r="I8" s="230"/>
      <c r="J8" s="203"/>
      <c r="L8" s="376"/>
      <c r="M8" s="385"/>
      <c r="N8" s="386"/>
      <c r="O8" s="376"/>
      <c r="P8" s="385"/>
      <c r="Q8" s="386"/>
      <c r="R8" s="385"/>
      <c r="S8" s="387"/>
      <c r="T8" s="38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7"/>
    </row>
    <row r="9" spans="1:32" ht="14.25" x14ac:dyDescent="0.2">
      <c r="A9" s="425"/>
      <c r="B9" s="426"/>
      <c r="C9" s="426"/>
      <c r="D9" s="239"/>
      <c r="E9" s="239"/>
      <c r="F9" s="239"/>
      <c r="G9" s="239"/>
      <c r="H9" s="239"/>
      <c r="I9" s="239"/>
      <c r="J9" s="204"/>
      <c r="L9" s="234" t="s">
        <v>228</v>
      </c>
      <c r="M9" s="388" t="s">
        <v>229</v>
      </c>
      <c r="N9" s="382"/>
      <c r="O9" s="234" t="s">
        <v>230</v>
      </c>
      <c r="P9" s="388" t="s">
        <v>231</v>
      </c>
      <c r="Q9" s="382"/>
      <c r="R9" s="388" t="s">
        <v>232</v>
      </c>
      <c r="S9" s="381"/>
      <c r="T9" s="382"/>
      <c r="U9" s="234" t="s">
        <v>233</v>
      </c>
      <c r="V9" s="234" t="s">
        <v>326</v>
      </c>
      <c r="W9" s="234" t="s">
        <v>246</v>
      </c>
      <c r="X9" s="234" t="s">
        <v>234</v>
      </c>
      <c r="Y9" s="234" t="s">
        <v>235</v>
      </c>
      <c r="Z9" s="234" t="s">
        <v>247</v>
      </c>
      <c r="AA9" s="234" t="s">
        <v>248</v>
      </c>
      <c r="AB9" s="234" t="s">
        <v>236</v>
      </c>
      <c r="AC9" s="234" t="s">
        <v>249</v>
      </c>
      <c r="AD9" s="234" t="s">
        <v>237</v>
      </c>
      <c r="AE9" s="234" t="s">
        <v>238</v>
      </c>
      <c r="AF9" s="378"/>
    </row>
    <row r="10" spans="1:32" ht="0" hidden="1" customHeight="1" x14ac:dyDescent="0.2"/>
    <row r="11" spans="1:32" ht="14.25" x14ac:dyDescent="0.2">
      <c r="A11" s="362" t="s">
        <v>186</v>
      </c>
      <c r="B11" s="365" t="s">
        <v>48</v>
      </c>
      <c r="C11" s="367" t="s">
        <v>400</v>
      </c>
      <c r="D11" s="304"/>
      <c r="E11" s="207" t="s">
        <v>186</v>
      </c>
      <c r="F11" s="422" t="s">
        <v>127</v>
      </c>
      <c r="G11" s="287"/>
      <c r="H11" s="423"/>
      <c r="I11" s="368" t="s">
        <v>401</v>
      </c>
      <c r="J11" s="288"/>
      <c r="L11" s="235">
        <v>428400</v>
      </c>
      <c r="M11" s="421">
        <v>0</v>
      </c>
      <c r="N11" s="288"/>
      <c r="O11" s="235">
        <v>0</v>
      </c>
      <c r="P11" s="421">
        <v>0</v>
      </c>
      <c r="Q11" s="288"/>
      <c r="R11" s="421">
        <v>0</v>
      </c>
      <c r="S11" s="287"/>
      <c r="T11" s="288"/>
      <c r="U11" s="235">
        <v>0</v>
      </c>
      <c r="V11" s="235">
        <v>0</v>
      </c>
      <c r="W11" s="235">
        <v>0</v>
      </c>
      <c r="X11" s="235">
        <v>0</v>
      </c>
      <c r="Y11" s="235">
        <v>0</v>
      </c>
      <c r="Z11" s="235">
        <v>0</v>
      </c>
      <c r="AA11" s="235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428400</v>
      </c>
    </row>
    <row r="12" spans="1:32" ht="14.25" x14ac:dyDescent="0.2">
      <c r="A12" s="363"/>
      <c r="B12" s="371"/>
      <c r="C12" s="277"/>
      <c r="D12" s="372"/>
      <c r="E12" s="207" t="s">
        <v>186</v>
      </c>
      <c r="F12" s="422" t="s">
        <v>128</v>
      </c>
      <c r="G12" s="287"/>
      <c r="H12" s="423"/>
      <c r="I12" s="368" t="s">
        <v>402</v>
      </c>
      <c r="J12" s="288"/>
      <c r="L12" s="235">
        <v>35100</v>
      </c>
      <c r="M12" s="421">
        <v>0</v>
      </c>
      <c r="N12" s="288"/>
      <c r="O12" s="235">
        <v>0</v>
      </c>
      <c r="P12" s="421">
        <v>0</v>
      </c>
      <c r="Q12" s="288"/>
      <c r="R12" s="421">
        <v>0</v>
      </c>
      <c r="S12" s="287"/>
      <c r="T12" s="288"/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v>0</v>
      </c>
      <c r="AF12" s="235">
        <v>35100</v>
      </c>
    </row>
    <row r="13" spans="1:32" ht="14.25" x14ac:dyDescent="0.2">
      <c r="A13" s="363"/>
      <c r="B13" s="371"/>
      <c r="C13" s="277"/>
      <c r="D13" s="372"/>
      <c r="E13" s="207" t="s">
        <v>186</v>
      </c>
      <c r="F13" s="422" t="s">
        <v>129</v>
      </c>
      <c r="G13" s="287"/>
      <c r="H13" s="423"/>
      <c r="I13" s="368" t="s">
        <v>403</v>
      </c>
      <c r="J13" s="288"/>
      <c r="L13" s="235">
        <v>35100</v>
      </c>
      <c r="M13" s="421">
        <v>0</v>
      </c>
      <c r="N13" s="288"/>
      <c r="O13" s="235">
        <v>0</v>
      </c>
      <c r="P13" s="421">
        <v>0</v>
      </c>
      <c r="Q13" s="288"/>
      <c r="R13" s="421">
        <v>0</v>
      </c>
      <c r="S13" s="287"/>
      <c r="T13" s="288"/>
      <c r="U13" s="235">
        <v>0</v>
      </c>
      <c r="V13" s="235">
        <v>0</v>
      </c>
      <c r="W13" s="235">
        <v>0</v>
      </c>
      <c r="X13" s="235">
        <v>0</v>
      </c>
      <c r="Y13" s="235">
        <v>0</v>
      </c>
      <c r="Z13" s="235">
        <v>0</v>
      </c>
      <c r="AA13" s="235">
        <v>0</v>
      </c>
      <c r="AB13" s="235">
        <v>0</v>
      </c>
      <c r="AC13" s="235">
        <v>0</v>
      </c>
      <c r="AD13" s="235">
        <v>0</v>
      </c>
      <c r="AE13" s="235">
        <v>0</v>
      </c>
      <c r="AF13" s="235">
        <v>35100</v>
      </c>
    </row>
    <row r="14" spans="1:32" ht="14.25" x14ac:dyDescent="0.2">
      <c r="A14" s="363"/>
      <c r="B14" s="371"/>
      <c r="C14" s="277"/>
      <c r="D14" s="372"/>
      <c r="E14" s="207" t="s">
        <v>186</v>
      </c>
      <c r="F14" s="422" t="s">
        <v>130</v>
      </c>
      <c r="G14" s="287"/>
      <c r="H14" s="423"/>
      <c r="I14" s="368" t="s">
        <v>404</v>
      </c>
      <c r="J14" s="288"/>
      <c r="L14" s="235">
        <v>72000</v>
      </c>
      <c r="M14" s="421">
        <v>0</v>
      </c>
      <c r="N14" s="288"/>
      <c r="O14" s="235">
        <v>0</v>
      </c>
      <c r="P14" s="421">
        <v>0</v>
      </c>
      <c r="Q14" s="288"/>
      <c r="R14" s="421">
        <v>0</v>
      </c>
      <c r="S14" s="287"/>
      <c r="T14" s="288"/>
      <c r="U14" s="235">
        <v>0</v>
      </c>
      <c r="V14" s="235">
        <v>0</v>
      </c>
      <c r="W14" s="235">
        <v>0</v>
      </c>
      <c r="X14" s="235">
        <v>0</v>
      </c>
      <c r="Y14" s="235">
        <v>0</v>
      </c>
      <c r="Z14" s="235">
        <v>0</v>
      </c>
      <c r="AA14" s="235">
        <v>0</v>
      </c>
      <c r="AB14" s="235">
        <v>0</v>
      </c>
      <c r="AC14" s="235">
        <v>0</v>
      </c>
      <c r="AD14" s="235">
        <v>0</v>
      </c>
      <c r="AE14" s="235">
        <v>0</v>
      </c>
      <c r="AF14" s="235">
        <v>72000</v>
      </c>
    </row>
    <row r="15" spans="1:32" ht="14.25" x14ac:dyDescent="0.2">
      <c r="A15" s="363"/>
      <c r="B15" s="371"/>
      <c r="C15" s="277"/>
      <c r="D15" s="372"/>
      <c r="E15" s="207" t="s">
        <v>186</v>
      </c>
      <c r="F15" s="422" t="s">
        <v>131</v>
      </c>
      <c r="G15" s="287"/>
      <c r="H15" s="423"/>
      <c r="I15" s="368" t="s">
        <v>405</v>
      </c>
      <c r="J15" s="288"/>
      <c r="L15" s="235">
        <v>1154400</v>
      </c>
      <c r="M15" s="421">
        <v>0</v>
      </c>
      <c r="N15" s="288"/>
      <c r="O15" s="235">
        <v>0</v>
      </c>
      <c r="P15" s="421">
        <v>0</v>
      </c>
      <c r="Q15" s="288"/>
      <c r="R15" s="421">
        <v>0</v>
      </c>
      <c r="S15" s="287"/>
      <c r="T15" s="288"/>
      <c r="U15" s="235">
        <v>0</v>
      </c>
      <c r="V15" s="235">
        <v>0</v>
      </c>
      <c r="W15" s="235">
        <v>0</v>
      </c>
      <c r="X15" s="235">
        <v>0</v>
      </c>
      <c r="Y15" s="235">
        <v>0</v>
      </c>
      <c r="Z15" s="235">
        <v>0</v>
      </c>
      <c r="AA15" s="235">
        <v>0</v>
      </c>
      <c r="AB15" s="235">
        <v>0</v>
      </c>
      <c r="AC15" s="235">
        <v>0</v>
      </c>
      <c r="AD15" s="235">
        <v>0</v>
      </c>
      <c r="AE15" s="235">
        <v>0</v>
      </c>
      <c r="AF15" s="235">
        <v>1154400</v>
      </c>
    </row>
    <row r="16" spans="1:32" ht="14.25" x14ac:dyDescent="0.2">
      <c r="A16" s="364"/>
      <c r="B16" s="366"/>
      <c r="C16" s="306"/>
      <c r="D16" s="307"/>
      <c r="E16" s="358" t="s">
        <v>55</v>
      </c>
      <c r="F16" s="287"/>
      <c r="G16" s="287"/>
      <c r="H16" s="287"/>
      <c r="I16" s="287"/>
      <c r="J16" s="288"/>
      <c r="L16" s="237">
        <v>1725000</v>
      </c>
      <c r="M16" s="424">
        <v>0</v>
      </c>
      <c r="N16" s="288"/>
      <c r="O16" s="237">
        <v>0</v>
      </c>
      <c r="P16" s="424">
        <v>0</v>
      </c>
      <c r="Q16" s="288"/>
      <c r="R16" s="424">
        <v>0</v>
      </c>
      <c r="S16" s="287"/>
      <c r="T16" s="288"/>
      <c r="U16" s="237">
        <v>0</v>
      </c>
      <c r="V16" s="237">
        <v>0</v>
      </c>
      <c r="W16" s="237">
        <v>0</v>
      </c>
      <c r="X16" s="237">
        <v>0</v>
      </c>
      <c r="Y16" s="237">
        <v>0</v>
      </c>
      <c r="Z16" s="237">
        <v>0</v>
      </c>
      <c r="AA16" s="237">
        <v>0</v>
      </c>
      <c r="AB16" s="237">
        <v>0</v>
      </c>
      <c r="AC16" s="237">
        <v>0</v>
      </c>
      <c r="AD16" s="237">
        <v>0</v>
      </c>
      <c r="AE16" s="237">
        <v>0</v>
      </c>
      <c r="AF16" s="237">
        <v>1725000</v>
      </c>
    </row>
    <row r="17" spans="1:32" ht="14.25" x14ac:dyDescent="0.2">
      <c r="A17" s="362" t="s">
        <v>186</v>
      </c>
      <c r="B17" s="365" t="s">
        <v>49</v>
      </c>
      <c r="C17" s="367" t="s">
        <v>406</v>
      </c>
      <c r="D17" s="304"/>
      <c r="E17" s="207" t="s">
        <v>186</v>
      </c>
      <c r="F17" s="422" t="s">
        <v>132</v>
      </c>
      <c r="G17" s="287"/>
      <c r="H17" s="423"/>
      <c r="I17" s="368" t="s">
        <v>407</v>
      </c>
      <c r="J17" s="288"/>
      <c r="L17" s="235">
        <v>1991620</v>
      </c>
      <c r="M17" s="421">
        <v>1066460</v>
      </c>
      <c r="N17" s="288"/>
      <c r="O17" s="235">
        <v>0</v>
      </c>
      <c r="P17" s="421">
        <v>0</v>
      </c>
      <c r="Q17" s="288"/>
      <c r="R17" s="421">
        <v>1598960</v>
      </c>
      <c r="S17" s="287"/>
      <c r="T17" s="288"/>
      <c r="U17" s="235">
        <v>0</v>
      </c>
      <c r="V17" s="235">
        <v>0</v>
      </c>
      <c r="W17" s="235">
        <v>0</v>
      </c>
      <c r="X17" s="235">
        <v>712220</v>
      </c>
      <c r="Y17" s="235">
        <v>0</v>
      </c>
      <c r="Z17" s="235">
        <v>0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5369260</v>
      </c>
    </row>
    <row r="18" spans="1:32" ht="14.25" x14ac:dyDescent="0.2">
      <c r="A18" s="363"/>
      <c r="B18" s="371"/>
      <c r="C18" s="277"/>
      <c r="D18" s="372"/>
      <c r="E18" s="207" t="s">
        <v>186</v>
      </c>
      <c r="F18" s="422" t="s">
        <v>327</v>
      </c>
      <c r="G18" s="287"/>
      <c r="H18" s="423"/>
      <c r="I18" s="368" t="s">
        <v>450</v>
      </c>
      <c r="J18" s="288"/>
      <c r="L18" s="235">
        <v>0</v>
      </c>
      <c r="M18" s="421">
        <v>0</v>
      </c>
      <c r="N18" s="288"/>
      <c r="O18" s="235">
        <v>0</v>
      </c>
      <c r="P18" s="421">
        <v>0</v>
      </c>
      <c r="Q18" s="288"/>
      <c r="R18" s="421">
        <v>0</v>
      </c>
      <c r="S18" s="287"/>
      <c r="T18" s="288"/>
      <c r="U18" s="235">
        <v>0</v>
      </c>
      <c r="V18" s="235">
        <v>0</v>
      </c>
      <c r="W18" s="235">
        <v>0</v>
      </c>
      <c r="X18" s="235">
        <v>24000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v>0</v>
      </c>
      <c r="AF18" s="235">
        <v>24000</v>
      </c>
    </row>
    <row r="19" spans="1:32" ht="14.25" x14ac:dyDescent="0.2">
      <c r="A19" s="363"/>
      <c r="B19" s="371"/>
      <c r="C19" s="277"/>
      <c r="D19" s="372"/>
      <c r="E19" s="207" t="s">
        <v>186</v>
      </c>
      <c r="F19" s="422" t="s">
        <v>133</v>
      </c>
      <c r="G19" s="287"/>
      <c r="H19" s="423"/>
      <c r="I19" s="368" t="s">
        <v>408</v>
      </c>
      <c r="J19" s="288"/>
      <c r="L19" s="235">
        <v>175000</v>
      </c>
      <c r="M19" s="421">
        <v>35000</v>
      </c>
      <c r="N19" s="288"/>
      <c r="O19" s="235">
        <v>0</v>
      </c>
      <c r="P19" s="421">
        <v>0</v>
      </c>
      <c r="Q19" s="288"/>
      <c r="R19" s="421">
        <v>35000</v>
      </c>
      <c r="S19" s="287"/>
      <c r="T19" s="288"/>
      <c r="U19" s="235">
        <v>0</v>
      </c>
      <c r="V19" s="235">
        <v>0</v>
      </c>
      <c r="W19" s="235">
        <v>0</v>
      </c>
      <c r="X19" s="235">
        <v>35000</v>
      </c>
      <c r="Y19" s="235">
        <v>0</v>
      </c>
      <c r="Z19" s="235">
        <v>0</v>
      </c>
      <c r="AA19" s="235">
        <v>0</v>
      </c>
      <c r="AB19" s="235">
        <v>0</v>
      </c>
      <c r="AC19" s="235">
        <v>0</v>
      </c>
      <c r="AD19" s="235">
        <v>0</v>
      </c>
      <c r="AE19" s="235">
        <v>0</v>
      </c>
      <c r="AF19" s="235">
        <v>280000</v>
      </c>
    </row>
    <row r="20" spans="1:32" ht="14.25" x14ac:dyDescent="0.2">
      <c r="A20" s="363"/>
      <c r="B20" s="371"/>
      <c r="C20" s="277"/>
      <c r="D20" s="372"/>
      <c r="E20" s="207" t="s">
        <v>186</v>
      </c>
      <c r="F20" s="422" t="s">
        <v>134</v>
      </c>
      <c r="G20" s="287"/>
      <c r="H20" s="423"/>
      <c r="I20" s="368" t="s">
        <v>409</v>
      </c>
      <c r="J20" s="288"/>
      <c r="L20" s="235">
        <v>197720</v>
      </c>
      <c r="M20" s="421">
        <v>0</v>
      </c>
      <c r="N20" s="288"/>
      <c r="O20" s="235">
        <v>0</v>
      </c>
      <c r="P20" s="421">
        <v>0</v>
      </c>
      <c r="Q20" s="288"/>
      <c r="R20" s="421">
        <v>0</v>
      </c>
      <c r="S20" s="287"/>
      <c r="T20" s="288"/>
      <c r="U20" s="235">
        <v>0</v>
      </c>
      <c r="V20" s="235">
        <v>0</v>
      </c>
      <c r="W20" s="235">
        <v>0</v>
      </c>
      <c r="X20" s="235">
        <v>0</v>
      </c>
      <c r="Y20" s="235">
        <v>0</v>
      </c>
      <c r="Z20" s="235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197720</v>
      </c>
    </row>
    <row r="21" spans="1:32" ht="14.25" x14ac:dyDescent="0.2">
      <c r="A21" s="363"/>
      <c r="B21" s="371"/>
      <c r="C21" s="277"/>
      <c r="D21" s="372"/>
      <c r="E21" s="207" t="s">
        <v>186</v>
      </c>
      <c r="F21" s="422" t="s">
        <v>135</v>
      </c>
      <c r="G21" s="287"/>
      <c r="H21" s="423"/>
      <c r="I21" s="368" t="s">
        <v>410</v>
      </c>
      <c r="J21" s="288"/>
      <c r="L21" s="235">
        <v>482360</v>
      </c>
      <c r="M21" s="421">
        <v>548100</v>
      </c>
      <c r="N21" s="288"/>
      <c r="O21" s="235">
        <v>0</v>
      </c>
      <c r="P21" s="421">
        <v>0</v>
      </c>
      <c r="Q21" s="288"/>
      <c r="R21" s="421">
        <v>832492</v>
      </c>
      <c r="S21" s="287"/>
      <c r="T21" s="288"/>
      <c r="U21" s="235">
        <v>0</v>
      </c>
      <c r="V21" s="235">
        <v>0</v>
      </c>
      <c r="W21" s="235">
        <v>0</v>
      </c>
      <c r="X21" s="235">
        <v>534140</v>
      </c>
      <c r="Y21" s="235">
        <v>0</v>
      </c>
      <c r="Z21" s="235">
        <v>0</v>
      </c>
      <c r="AA21" s="235">
        <v>0</v>
      </c>
      <c r="AB21" s="235">
        <v>0</v>
      </c>
      <c r="AC21" s="235">
        <v>0</v>
      </c>
      <c r="AD21" s="235">
        <v>0</v>
      </c>
      <c r="AE21" s="235">
        <v>0</v>
      </c>
      <c r="AF21" s="235">
        <v>2397092</v>
      </c>
    </row>
    <row r="22" spans="1:32" ht="14.25" x14ac:dyDescent="0.2">
      <c r="A22" s="363"/>
      <c r="B22" s="371"/>
      <c r="C22" s="277"/>
      <c r="D22" s="372"/>
      <c r="E22" s="207" t="s">
        <v>186</v>
      </c>
      <c r="F22" s="422" t="s">
        <v>136</v>
      </c>
      <c r="G22" s="287"/>
      <c r="H22" s="423"/>
      <c r="I22" s="368" t="s">
        <v>411</v>
      </c>
      <c r="J22" s="288"/>
      <c r="L22" s="235">
        <v>53250</v>
      </c>
      <c r="M22" s="421">
        <v>59790</v>
      </c>
      <c r="N22" s="288"/>
      <c r="O22" s="235">
        <v>0</v>
      </c>
      <c r="P22" s="421">
        <v>0</v>
      </c>
      <c r="Q22" s="288"/>
      <c r="R22" s="421">
        <v>67750</v>
      </c>
      <c r="S22" s="287"/>
      <c r="T22" s="288"/>
      <c r="U22" s="235">
        <v>0</v>
      </c>
      <c r="V22" s="235">
        <v>0</v>
      </c>
      <c r="W22" s="235">
        <v>0</v>
      </c>
      <c r="X22" s="235">
        <v>84720</v>
      </c>
      <c r="Y22" s="235">
        <v>0</v>
      </c>
      <c r="Z22" s="235">
        <v>0</v>
      </c>
      <c r="AA22" s="235">
        <v>0</v>
      </c>
      <c r="AB22" s="235">
        <v>0</v>
      </c>
      <c r="AC22" s="235">
        <v>0</v>
      </c>
      <c r="AD22" s="235">
        <v>0</v>
      </c>
      <c r="AE22" s="235">
        <v>0</v>
      </c>
      <c r="AF22" s="235">
        <v>265510</v>
      </c>
    </row>
    <row r="23" spans="1:32" ht="14.25" x14ac:dyDescent="0.2">
      <c r="A23" s="364"/>
      <c r="B23" s="366"/>
      <c r="C23" s="306"/>
      <c r="D23" s="307"/>
      <c r="E23" s="358" t="s">
        <v>55</v>
      </c>
      <c r="F23" s="287"/>
      <c r="G23" s="287"/>
      <c r="H23" s="287"/>
      <c r="I23" s="287"/>
      <c r="J23" s="288"/>
      <c r="L23" s="237">
        <v>2899950</v>
      </c>
      <c r="M23" s="424">
        <v>1709350</v>
      </c>
      <c r="N23" s="288"/>
      <c r="O23" s="237">
        <v>0</v>
      </c>
      <c r="P23" s="424">
        <v>0</v>
      </c>
      <c r="Q23" s="288"/>
      <c r="R23" s="424">
        <v>2534202</v>
      </c>
      <c r="S23" s="287"/>
      <c r="T23" s="288"/>
      <c r="U23" s="237">
        <v>0</v>
      </c>
      <c r="V23" s="237">
        <v>0</v>
      </c>
      <c r="W23" s="237">
        <v>0</v>
      </c>
      <c r="X23" s="237">
        <v>1390080</v>
      </c>
      <c r="Y23" s="237">
        <v>0</v>
      </c>
      <c r="Z23" s="237">
        <v>0</v>
      </c>
      <c r="AA23" s="237">
        <v>0</v>
      </c>
      <c r="AB23" s="237">
        <v>0</v>
      </c>
      <c r="AC23" s="237">
        <v>0</v>
      </c>
      <c r="AD23" s="237">
        <v>0</v>
      </c>
      <c r="AE23" s="237">
        <v>0</v>
      </c>
      <c r="AF23" s="237">
        <v>8533582</v>
      </c>
    </row>
    <row r="24" spans="1:32" ht="14.25" x14ac:dyDescent="0.2">
      <c r="A24" s="362" t="s">
        <v>186</v>
      </c>
      <c r="B24" s="365" t="s">
        <v>3</v>
      </c>
      <c r="C24" s="367" t="s">
        <v>412</v>
      </c>
      <c r="D24" s="304"/>
      <c r="E24" s="207" t="s">
        <v>186</v>
      </c>
      <c r="F24" s="422" t="s">
        <v>137</v>
      </c>
      <c r="G24" s="287"/>
      <c r="H24" s="423"/>
      <c r="I24" s="368" t="s">
        <v>413</v>
      </c>
      <c r="J24" s="288"/>
      <c r="L24" s="235">
        <v>235000</v>
      </c>
      <c r="M24" s="421">
        <v>165000</v>
      </c>
      <c r="N24" s="288"/>
      <c r="O24" s="235">
        <v>0</v>
      </c>
      <c r="P24" s="421">
        <v>0</v>
      </c>
      <c r="Q24" s="288"/>
      <c r="R24" s="421">
        <v>195000</v>
      </c>
      <c r="S24" s="287"/>
      <c r="T24" s="288"/>
      <c r="U24" s="235">
        <v>0</v>
      </c>
      <c r="V24" s="235">
        <v>0</v>
      </c>
      <c r="W24" s="235">
        <v>0</v>
      </c>
      <c r="X24" s="235">
        <v>76000</v>
      </c>
      <c r="Y24" s="235">
        <v>0</v>
      </c>
      <c r="Z24" s="235">
        <v>0</v>
      </c>
      <c r="AA24" s="235">
        <v>0</v>
      </c>
      <c r="AB24" s="235">
        <v>0</v>
      </c>
      <c r="AC24" s="235">
        <v>0</v>
      </c>
      <c r="AD24" s="235">
        <v>0</v>
      </c>
      <c r="AE24" s="235">
        <v>0</v>
      </c>
      <c r="AF24" s="235">
        <v>671000</v>
      </c>
    </row>
    <row r="25" spans="1:32" ht="14.25" x14ac:dyDescent="0.2">
      <c r="A25" s="363"/>
      <c r="B25" s="371"/>
      <c r="C25" s="277"/>
      <c r="D25" s="372"/>
      <c r="E25" s="207" t="s">
        <v>186</v>
      </c>
      <c r="F25" s="422" t="s">
        <v>159</v>
      </c>
      <c r="G25" s="287"/>
      <c r="H25" s="423"/>
      <c r="I25" s="368" t="s">
        <v>414</v>
      </c>
      <c r="J25" s="288"/>
      <c r="L25" s="235">
        <v>10000</v>
      </c>
      <c r="M25" s="421">
        <v>20000</v>
      </c>
      <c r="N25" s="288"/>
      <c r="O25" s="235">
        <v>0</v>
      </c>
      <c r="P25" s="421">
        <v>0</v>
      </c>
      <c r="Q25" s="288"/>
      <c r="R25" s="421">
        <v>0</v>
      </c>
      <c r="S25" s="287"/>
      <c r="T25" s="288"/>
      <c r="U25" s="235">
        <v>0</v>
      </c>
      <c r="V25" s="235">
        <v>0</v>
      </c>
      <c r="W25" s="235">
        <v>0</v>
      </c>
      <c r="X25" s="235">
        <v>30000</v>
      </c>
      <c r="Y25" s="235">
        <v>0</v>
      </c>
      <c r="Z25" s="235">
        <v>0</v>
      </c>
      <c r="AA25" s="235">
        <v>0</v>
      </c>
      <c r="AB25" s="235">
        <v>0</v>
      </c>
      <c r="AC25" s="235">
        <v>0</v>
      </c>
      <c r="AD25" s="235">
        <v>0</v>
      </c>
      <c r="AE25" s="235">
        <v>0</v>
      </c>
      <c r="AF25" s="235">
        <v>60000</v>
      </c>
    </row>
    <row r="26" spans="1:32" ht="14.25" x14ac:dyDescent="0.2">
      <c r="A26" s="363"/>
      <c r="B26" s="371"/>
      <c r="C26" s="277"/>
      <c r="D26" s="372"/>
      <c r="E26" s="207" t="s">
        <v>186</v>
      </c>
      <c r="F26" s="422" t="s">
        <v>138</v>
      </c>
      <c r="G26" s="287"/>
      <c r="H26" s="423"/>
      <c r="I26" s="368" t="s">
        <v>415</v>
      </c>
      <c r="J26" s="288"/>
      <c r="L26" s="235">
        <v>10000</v>
      </c>
      <c r="M26" s="421">
        <v>55100</v>
      </c>
      <c r="N26" s="288"/>
      <c r="O26" s="235">
        <v>0</v>
      </c>
      <c r="P26" s="421">
        <v>0</v>
      </c>
      <c r="Q26" s="288"/>
      <c r="R26" s="421">
        <v>20000</v>
      </c>
      <c r="S26" s="287"/>
      <c r="T26" s="288"/>
      <c r="U26" s="235">
        <v>0</v>
      </c>
      <c r="V26" s="235">
        <v>0</v>
      </c>
      <c r="W26" s="235">
        <v>0</v>
      </c>
      <c r="X26" s="235">
        <v>10000</v>
      </c>
      <c r="Y26" s="235">
        <v>0</v>
      </c>
      <c r="Z26" s="235">
        <v>0</v>
      </c>
      <c r="AA26" s="235">
        <v>0</v>
      </c>
      <c r="AB26" s="235">
        <v>0</v>
      </c>
      <c r="AC26" s="235">
        <v>0</v>
      </c>
      <c r="AD26" s="235">
        <v>0</v>
      </c>
      <c r="AE26" s="235">
        <v>0</v>
      </c>
      <c r="AF26" s="235">
        <v>95100</v>
      </c>
    </row>
    <row r="27" spans="1:32" ht="14.25" x14ac:dyDescent="0.2">
      <c r="A27" s="363"/>
      <c r="B27" s="371"/>
      <c r="C27" s="277"/>
      <c r="D27" s="372"/>
      <c r="E27" s="207" t="s">
        <v>186</v>
      </c>
      <c r="F27" s="422" t="s">
        <v>139</v>
      </c>
      <c r="G27" s="287"/>
      <c r="H27" s="423"/>
      <c r="I27" s="368" t="s">
        <v>416</v>
      </c>
      <c r="J27" s="288"/>
      <c r="L27" s="235">
        <v>56000</v>
      </c>
      <c r="M27" s="421">
        <v>15000</v>
      </c>
      <c r="N27" s="288"/>
      <c r="O27" s="235">
        <v>0</v>
      </c>
      <c r="P27" s="421">
        <v>0</v>
      </c>
      <c r="Q27" s="288"/>
      <c r="R27" s="421">
        <v>40000</v>
      </c>
      <c r="S27" s="287"/>
      <c r="T27" s="288"/>
      <c r="U27" s="235">
        <v>0</v>
      </c>
      <c r="V27" s="235">
        <v>0</v>
      </c>
      <c r="W27" s="235">
        <v>0</v>
      </c>
      <c r="X27" s="235">
        <v>24800</v>
      </c>
      <c r="Y27" s="235">
        <v>0</v>
      </c>
      <c r="Z27" s="235">
        <v>0</v>
      </c>
      <c r="AA27" s="235">
        <v>0</v>
      </c>
      <c r="AB27" s="235">
        <v>0</v>
      </c>
      <c r="AC27" s="235">
        <v>0</v>
      </c>
      <c r="AD27" s="235">
        <v>0</v>
      </c>
      <c r="AE27" s="235">
        <v>0</v>
      </c>
      <c r="AF27" s="235">
        <v>135800</v>
      </c>
    </row>
    <row r="28" spans="1:32" ht="14.25" x14ac:dyDescent="0.2">
      <c r="A28" s="364"/>
      <c r="B28" s="366"/>
      <c r="C28" s="306"/>
      <c r="D28" s="307"/>
      <c r="E28" s="358" t="s">
        <v>55</v>
      </c>
      <c r="F28" s="287"/>
      <c r="G28" s="287"/>
      <c r="H28" s="287"/>
      <c r="I28" s="287"/>
      <c r="J28" s="288"/>
      <c r="L28" s="237">
        <v>311000</v>
      </c>
      <c r="M28" s="424">
        <v>255100</v>
      </c>
      <c r="N28" s="288"/>
      <c r="O28" s="237">
        <v>0</v>
      </c>
      <c r="P28" s="424">
        <v>0</v>
      </c>
      <c r="Q28" s="288"/>
      <c r="R28" s="424">
        <v>255000</v>
      </c>
      <c r="S28" s="287"/>
      <c r="T28" s="288"/>
      <c r="U28" s="237">
        <v>0</v>
      </c>
      <c r="V28" s="237">
        <v>0</v>
      </c>
      <c r="W28" s="237">
        <v>0</v>
      </c>
      <c r="X28" s="237">
        <v>140800</v>
      </c>
      <c r="Y28" s="237">
        <v>0</v>
      </c>
      <c r="Z28" s="237">
        <v>0</v>
      </c>
      <c r="AA28" s="237">
        <v>0</v>
      </c>
      <c r="AB28" s="237">
        <v>0</v>
      </c>
      <c r="AC28" s="237">
        <v>0</v>
      </c>
      <c r="AD28" s="237">
        <v>0</v>
      </c>
      <c r="AE28" s="237">
        <v>0</v>
      </c>
      <c r="AF28" s="237">
        <v>961900</v>
      </c>
    </row>
    <row r="29" spans="1:32" ht="14.25" x14ac:dyDescent="0.2">
      <c r="A29" s="362" t="s">
        <v>186</v>
      </c>
      <c r="B29" s="365" t="s">
        <v>4</v>
      </c>
      <c r="C29" s="367" t="s">
        <v>417</v>
      </c>
      <c r="D29" s="304"/>
      <c r="E29" s="207" t="s">
        <v>186</v>
      </c>
      <c r="F29" s="422" t="s">
        <v>140</v>
      </c>
      <c r="G29" s="287"/>
      <c r="H29" s="423"/>
      <c r="I29" s="368" t="s">
        <v>418</v>
      </c>
      <c r="J29" s="288"/>
      <c r="L29" s="235">
        <v>326630</v>
      </c>
      <c r="M29" s="421">
        <v>68950</v>
      </c>
      <c r="N29" s="288"/>
      <c r="O29" s="235">
        <v>20000</v>
      </c>
      <c r="P29" s="421">
        <v>20000</v>
      </c>
      <c r="Q29" s="288"/>
      <c r="R29" s="421">
        <v>95950</v>
      </c>
      <c r="S29" s="287"/>
      <c r="T29" s="288"/>
      <c r="U29" s="235">
        <v>0</v>
      </c>
      <c r="V29" s="235">
        <v>0</v>
      </c>
      <c r="W29" s="235">
        <v>0</v>
      </c>
      <c r="X29" s="235">
        <v>80000</v>
      </c>
      <c r="Y29" s="235">
        <v>0</v>
      </c>
      <c r="Z29" s="235">
        <v>0</v>
      </c>
      <c r="AA29" s="235">
        <v>0</v>
      </c>
      <c r="AB29" s="235">
        <v>0</v>
      </c>
      <c r="AC29" s="235">
        <v>0</v>
      </c>
      <c r="AD29" s="235">
        <v>15000</v>
      </c>
      <c r="AE29" s="235">
        <v>0</v>
      </c>
      <c r="AF29" s="235">
        <v>626530</v>
      </c>
    </row>
    <row r="30" spans="1:32" ht="14.25" x14ac:dyDescent="0.2">
      <c r="A30" s="363"/>
      <c r="B30" s="371"/>
      <c r="C30" s="277"/>
      <c r="D30" s="372"/>
      <c r="E30" s="207" t="s">
        <v>186</v>
      </c>
      <c r="F30" s="422" t="s">
        <v>160</v>
      </c>
      <c r="G30" s="287"/>
      <c r="H30" s="423"/>
      <c r="I30" s="368" t="s">
        <v>419</v>
      </c>
      <c r="J30" s="288"/>
      <c r="L30" s="235">
        <v>7440</v>
      </c>
      <c r="M30" s="421">
        <v>10000</v>
      </c>
      <c r="N30" s="288"/>
      <c r="O30" s="235">
        <v>0</v>
      </c>
      <c r="P30" s="421">
        <v>0</v>
      </c>
      <c r="Q30" s="288"/>
      <c r="R30" s="421">
        <v>10000</v>
      </c>
      <c r="S30" s="287"/>
      <c r="T30" s="288"/>
      <c r="U30" s="235">
        <v>0</v>
      </c>
      <c r="V30" s="235">
        <v>0</v>
      </c>
      <c r="W30" s="235">
        <v>0</v>
      </c>
      <c r="X30" s="235">
        <v>0</v>
      </c>
      <c r="Y30" s="235">
        <v>0</v>
      </c>
      <c r="Z30" s="235">
        <v>0</v>
      </c>
      <c r="AA30" s="235">
        <v>0</v>
      </c>
      <c r="AB30" s="235">
        <v>0</v>
      </c>
      <c r="AC30" s="235">
        <v>0</v>
      </c>
      <c r="AD30" s="235">
        <v>0</v>
      </c>
      <c r="AE30" s="235">
        <v>0</v>
      </c>
      <c r="AF30" s="235">
        <v>27440</v>
      </c>
    </row>
    <row r="31" spans="1:32" ht="14.25" x14ac:dyDescent="0.2">
      <c r="A31" s="363"/>
      <c r="B31" s="371"/>
      <c r="C31" s="277"/>
      <c r="D31" s="372"/>
      <c r="E31" s="207" t="s">
        <v>186</v>
      </c>
      <c r="F31" s="422" t="s">
        <v>141</v>
      </c>
      <c r="G31" s="287"/>
      <c r="H31" s="423"/>
      <c r="I31" s="368" t="s">
        <v>420</v>
      </c>
      <c r="J31" s="288"/>
      <c r="L31" s="235">
        <v>904570</v>
      </c>
      <c r="M31" s="421">
        <v>121724</v>
      </c>
      <c r="N31" s="288"/>
      <c r="O31" s="235">
        <v>229000</v>
      </c>
      <c r="P31" s="421">
        <v>0</v>
      </c>
      <c r="Q31" s="288"/>
      <c r="R31" s="421">
        <v>155800</v>
      </c>
      <c r="S31" s="287"/>
      <c r="T31" s="288"/>
      <c r="U31" s="235">
        <v>1343800</v>
      </c>
      <c r="V31" s="235">
        <v>70000</v>
      </c>
      <c r="W31" s="235">
        <v>0</v>
      </c>
      <c r="X31" s="235">
        <v>35000</v>
      </c>
      <c r="Y31" s="235">
        <v>0</v>
      </c>
      <c r="Z31" s="235">
        <v>271000</v>
      </c>
      <c r="AA31" s="235">
        <v>580000</v>
      </c>
      <c r="AB31" s="235">
        <v>190300</v>
      </c>
      <c r="AC31" s="235">
        <v>20000</v>
      </c>
      <c r="AD31" s="235">
        <v>0</v>
      </c>
      <c r="AE31" s="235">
        <v>0</v>
      </c>
      <c r="AF31" s="235">
        <v>3921194</v>
      </c>
    </row>
    <row r="32" spans="1:32" ht="14.25" x14ac:dyDescent="0.2">
      <c r="A32" s="363"/>
      <c r="B32" s="371"/>
      <c r="C32" s="277"/>
      <c r="D32" s="372"/>
      <c r="E32" s="207" t="s">
        <v>186</v>
      </c>
      <c r="F32" s="422" t="s">
        <v>142</v>
      </c>
      <c r="G32" s="287"/>
      <c r="H32" s="423"/>
      <c r="I32" s="368" t="s">
        <v>421</v>
      </c>
      <c r="J32" s="288"/>
      <c r="L32" s="235">
        <v>60000</v>
      </c>
      <c r="M32" s="421">
        <v>20000</v>
      </c>
      <c r="N32" s="288"/>
      <c r="O32" s="235">
        <v>20000</v>
      </c>
      <c r="P32" s="421">
        <v>0</v>
      </c>
      <c r="Q32" s="288"/>
      <c r="R32" s="421">
        <v>20000</v>
      </c>
      <c r="S32" s="287"/>
      <c r="T32" s="288"/>
      <c r="U32" s="235">
        <v>0</v>
      </c>
      <c r="V32" s="235">
        <v>0</v>
      </c>
      <c r="W32" s="235">
        <v>0</v>
      </c>
      <c r="X32" s="235">
        <v>30000</v>
      </c>
      <c r="Y32" s="235">
        <v>0</v>
      </c>
      <c r="Z32" s="235">
        <v>0</v>
      </c>
      <c r="AA32" s="235">
        <v>0</v>
      </c>
      <c r="AB32" s="235">
        <v>0</v>
      </c>
      <c r="AC32" s="235">
        <v>0</v>
      </c>
      <c r="AD32" s="235">
        <v>0</v>
      </c>
      <c r="AE32" s="235">
        <v>0</v>
      </c>
      <c r="AF32" s="235">
        <v>150000</v>
      </c>
    </row>
    <row r="33" spans="1:32" ht="14.25" x14ac:dyDescent="0.2">
      <c r="A33" s="364"/>
      <c r="B33" s="366"/>
      <c r="C33" s="306"/>
      <c r="D33" s="307"/>
      <c r="E33" s="358" t="s">
        <v>55</v>
      </c>
      <c r="F33" s="287"/>
      <c r="G33" s="287"/>
      <c r="H33" s="287"/>
      <c r="I33" s="287"/>
      <c r="J33" s="288"/>
      <c r="L33" s="237">
        <v>1298640</v>
      </c>
      <c r="M33" s="424">
        <v>220674</v>
      </c>
      <c r="N33" s="288"/>
      <c r="O33" s="237">
        <v>269000</v>
      </c>
      <c r="P33" s="424">
        <v>20000</v>
      </c>
      <c r="Q33" s="288"/>
      <c r="R33" s="424">
        <v>281750</v>
      </c>
      <c r="S33" s="287"/>
      <c r="T33" s="288"/>
      <c r="U33" s="237">
        <v>1343800</v>
      </c>
      <c r="V33" s="237">
        <v>70000</v>
      </c>
      <c r="W33" s="237">
        <v>0</v>
      </c>
      <c r="X33" s="237">
        <v>145000</v>
      </c>
      <c r="Y33" s="237">
        <v>0</v>
      </c>
      <c r="Z33" s="237">
        <v>271000</v>
      </c>
      <c r="AA33" s="237">
        <v>580000</v>
      </c>
      <c r="AB33" s="237">
        <v>190300</v>
      </c>
      <c r="AC33" s="237">
        <v>20000</v>
      </c>
      <c r="AD33" s="237">
        <v>15000</v>
      </c>
      <c r="AE33" s="237">
        <v>0</v>
      </c>
      <c r="AF33" s="237">
        <v>4725164</v>
      </c>
    </row>
    <row r="34" spans="1:32" ht="14.25" x14ac:dyDescent="0.2">
      <c r="A34" s="362" t="s">
        <v>186</v>
      </c>
      <c r="B34" s="365" t="s">
        <v>5</v>
      </c>
      <c r="C34" s="367" t="s">
        <v>422</v>
      </c>
      <c r="D34" s="304"/>
      <c r="E34" s="207" t="s">
        <v>186</v>
      </c>
      <c r="F34" s="422" t="s">
        <v>143</v>
      </c>
      <c r="G34" s="287"/>
      <c r="H34" s="423"/>
      <c r="I34" s="368" t="s">
        <v>423</v>
      </c>
      <c r="J34" s="288"/>
      <c r="L34" s="235">
        <v>120000</v>
      </c>
      <c r="M34" s="421">
        <v>64500</v>
      </c>
      <c r="N34" s="288"/>
      <c r="O34" s="235">
        <v>0</v>
      </c>
      <c r="P34" s="421">
        <v>0</v>
      </c>
      <c r="Q34" s="288"/>
      <c r="R34" s="421">
        <v>60000</v>
      </c>
      <c r="S34" s="287"/>
      <c r="T34" s="288"/>
      <c r="U34" s="235">
        <v>0</v>
      </c>
      <c r="V34" s="235">
        <v>0</v>
      </c>
      <c r="W34" s="235">
        <v>0</v>
      </c>
      <c r="X34" s="235">
        <v>30000</v>
      </c>
      <c r="Y34" s="235">
        <v>0</v>
      </c>
      <c r="Z34" s="235">
        <v>0</v>
      </c>
      <c r="AA34" s="235">
        <v>0</v>
      </c>
      <c r="AB34" s="235">
        <v>0</v>
      </c>
      <c r="AC34" s="235">
        <v>0</v>
      </c>
      <c r="AD34" s="235">
        <v>0</v>
      </c>
      <c r="AE34" s="235">
        <v>0</v>
      </c>
      <c r="AF34" s="235">
        <v>274500</v>
      </c>
    </row>
    <row r="35" spans="1:32" ht="14.25" x14ac:dyDescent="0.2">
      <c r="A35" s="363"/>
      <c r="B35" s="371"/>
      <c r="C35" s="277"/>
      <c r="D35" s="372"/>
      <c r="E35" s="207" t="s">
        <v>186</v>
      </c>
      <c r="F35" s="422" t="s">
        <v>161</v>
      </c>
      <c r="G35" s="287"/>
      <c r="H35" s="423"/>
      <c r="I35" s="368" t="s">
        <v>451</v>
      </c>
      <c r="J35" s="288"/>
      <c r="L35" s="235">
        <v>10000</v>
      </c>
      <c r="M35" s="421">
        <v>0</v>
      </c>
      <c r="N35" s="288"/>
      <c r="O35" s="235">
        <v>10000</v>
      </c>
      <c r="P35" s="421">
        <v>0</v>
      </c>
      <c r="Q35" s="288"/>
      <c r="R35" s="421">
        <v>20000</v>
      </c>
      <c r="S35" s="287"/>
      <c r="T35" s="288"/>
      <c r="U35" s="235">
        <v>0</v>
      </c>
      <c r="V35" s="235">
        <v>0</v>
      </c>
      <c r="W35" s="235">
        <v>0</v>
      </c>
      <c r="X35" s="235">
        <v>50000</v>
      </c>
      <c r="Y35" s="235">
        <v>0</v>
      </c>
      <c r="Z35" s="235">
        <v>0</v>
      </c>
      <c r="AA35" s="235">
        <v>0</v>
      </c>
      <c r="AB35" s="235">
        <v>0</v>
      </c>
      <c r="AC35" s="235">
        <v>0</v>
      </c>
      <c r="AD35" s="235">
        <v>0</v>
      </c>
      <c r="AE35" s="235">
        <v>0</v>
      </c>
      <c r="AF35" s="235">
        <v>90000</v>
      </c>
    </row>
    <row r="36" spans="1:32" ht="14.25" x14ac:dyDescent="0.2">
      <c r="A36" s="363"/>
      <c r="B36" s="371"/>
      <c r="C36" s="277"/>
      <c r="D36" s="372"/>
      <c r="E36" s="207" t="s">
        <v>186</v>
      </c>
      <c r="F36" s="422" t="s">
        <v>180</v>
      </c>
      <c r="G36" s="287"/>
      <c r="H36" s="423"/>
      <c r="I36" s="368" t="s">
        <v>424</v>
      </c>
      <c r="J36" s="288"/>
      <c r="L36" s="235">
        <v>21000</v>
      </c>
      <c r="M36" s="421">
        <v>0</v>
      </c>
      <c r="N36" s="288"/>
      <c r="O36" s="235">
        <v>5000</v>
      </c>
      <c r="P36" s="421">
        <v>0</v>
      </c>
      <c r="Q36" s="288"/>
      <c r="R36" s="421">
        <v>50000</v>
      </c>
      <c r="S36" s="287"/>
      <c r="T36" s="288"/>
      <c r="U36" s="235">
        <v>0</v>
      </c>
      <c r="V36" s="235">
        <v>0</v>
      </c>
      <c r="W36" s="235">
        <v>0</v>
      </c>
      <c r="X36" s="235">
        <v>0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v>0</v>
      </c>
      <c r="AF36" s="235">
        <v>76000</v>
      </c>
    </row>
    <row r="37" spans="1:32" ht="14.25" x14ac:dyDescent="0.2">
      <c r="A37" s="363"/>
      <c r="B37" s="371"/>
      <c r="C37" s="277"/>
      <c r="D37" s="372"/>
      <c r="E37" s="207" t="s">
        <v>186</v>
      </c>
      <c r="F37" s="422" t="s">
        <v>162</v>
      </c>
      <c r="G37" s="287"/>
      <c r="H37" s="423"/>
      <c r="I37" s="368" t="s">
        <v>425</v>
      </c>
      <c r="J37" s="288"/>
      <c r="L37" s="235">
        <v>0</v>
      </c>
      <c r="M37" s="421">
        <v>0</v>
      </c>
      <c r="N37" s="288"/>
      <c r="O37" s="235">
        <v>0</v>
      </c>
      <c r="P37" s="421">
        <v>0</v>
      </c>
      <c r="Q37" s="288"/>
      <c r="R37" s="421">
        <v>0</v>
      </c>
      <c r="S37" s="287"/>
      <c r="T37" s="288"/>
      <c r="U37" s="235">
        <v>1031694.4</v>
      </c>
      <c r="V37" s="235">
        <v>0</v>
      </c>
      <c r="W37" s="235">
        <v>0</v>
      </c>
      <c r="X37" s="235">
        <v>0</v>
      </c>
      <c r="Y37" s="235">
        <v>0</v>
      </c>
      <c r="Z37" s="235">
        <v>0</v>
      </c>
      <c r="AA37" s="235">
        <v>0</v>
      </c>
      <c r="AB37" s="235">
        <v>0</v>
      </c>
      <c r="AC37" s="235">
        <v>0</v>
      </c>
      <c r="AD37" s="235">
        <v>0</v>
      </c>
      <c r="AE37" s="235">
        <v>0</v>
      </c>
      <c r="AF37" s="235">
        <v>1031694.4</v>
      </c>
    </row>
    <row r="38" spans="1:32" ht="14.25" x14ac:dyDescent="0.2">
      <c r="A38" s="363"/>
      <c r="B38" s="371"/>
      <c r="C38" s="277"/>
      <c r="D38" s="372"/>
      <c r="E38" s="207" t="s">
        <v>186</v>
      </c>
      <c r="F38" s="422" t="s">
        <v>163</v>
      </c>
      <c r="G38" s="287"/>
      <c r="H38" s="423"/>
      <c r="I38" s="368" t="s">
        <v>426</v>
      </c>
      <c r="J38" s="288"/>
      <c r="L38" s="235">
        <v>10000</v>
      </c>
      <c r="M38" s="421">
        <v>0</v>
      </c>
      <c r="N38" s="288"/>
      <c r="O38" s="235">
        <v>0</v>
      </c>
      <c r="P38" s="421">
        <v>0</v>
      </c>
      <c r="Q38" s="288"/>
      <c r="R38" s="421">
        <v>20000</v>
      </c>
      <c r="S38" s="287"/>
      <c r="T38" s="288"/>
      <c r="U38" s="235">
        <v>0</v>
      </c>
      <c r="V38" s="235">
        <v>0</v>
      </c>
      <c r="W38" s="235">
        <v>95000</v>
      </c>
      <c r="X38" s="235">
        <v>300000</v>
      </c>
      <c r="Y38" s="235">
        <v>0</v>
      </c>
      <c r="Z38" s="235">
        <v>0</v>
      </c>
      <c r="AA38" s="235">
        <v>0</v>
      </c>
      <c r="AB38" s="235">
        <v>0</v>
      </c>
      <c r="AC38" s="235">
        <v>0</v>
      </c>
      <c r="AD38" s="235">
        <v>0</v>
      </c>
      <c r="AE38" s="235">
        <v>0</v>
      </c>
      <c r="AF38" s="235">
        <v>425000</v>
      </c>
    </row>
    <row r="39" spans="1:32" ht="14.25" x14ac:dyDescent="0.2">
      <c r="A39" s="363"/>
      <c r="B39" s="371"/>
      <c r="C39" s="277"/>
      <c r="D39" s="372"/>
      <c r="E39" s="207" t="s">
        <v>186</v>
      </c>
      <c r="F39" s="422" t="s">
        <v>164</v>
      </c>
      <c r="G39" s="287"/>
      <c r="H39" s="423"/>
      <c r="I39" s="368" t="s">
        <v>427</v>
      </c>
      <c r="J39" s="288"/>
      <c r="L39" s="235">
        <v>30000</v>
      </c>
      <c r="M39" s="421">
        <v>0</v>
      </c>
      <c r="N39" s="288"/>
      <c r="O39" s="235">
        <v>10000</v>
      </c>
      <c r="P39" s="421">
        <v>0</v>
      </c>
      <c r="Q39" s="288"/>
      <c r="R39" s="421">
        <v>0</v>
      </c>
      <c r="S39" s="287"/>
      <c r="T39" s="288"/>
      <c r="U39" s="235">
        <v>0</v>
      </c>
      <c r="V39" s="235">
        <v>0</v>
      </c>
      <c r="W39" s="235">
        <v>0</v>
      </c>
      <c r="X39" s="235">
        <v>30000</v>
      </c>
      <c r="Y39" s="235">
        <v>0</v>
      </c>
      <c r="Z39" s="235">
        <v>0</v>
      </c>
      <c r="AA39" s="235">
        <v>0</v>
      </c>
      <c r="AB39" s="235">
        <v>0</v>
      </c>
      <c r="AC39" s="235">
        <v>0</v>
      </c>
      <c r="AD39" s="235">
        <v>0</v>
      </c>
      <c r="AE39" s="235">
        <v>0</v>
      </c>
      <c r="AF39" s="235">
        <v>70000</v>
      </c>
    </row>
    <row r="40" spans="1:32" ht="14.25" x14ac:dyDescent="0.2">
      <c r="A40" s="363"/>
      <c r="B40" s="371"/>
      <c r="C40" s="277"/>
      <c r="D40" s="372"/>
      <c r="E40" s="207" t="s">
        <v>186</v>
      </c>
      <c r="F40" s="422" t="s">
        <v>285</v>
      </c>
      <c r="G40" s="287"/>
      <c r="H40" s="423"/>
      <c r="I40" s="368" t="s">
        <v>428</v>
      </c>
      <c r="J40" s="288"/>
      <c r="L40" s="235">
        <v>0</v>
      </c>
      <c r="M40" s="421">
        <v>15000</v>
      </c>
      <c r="N40" s="288"/>
      <c r="O40" s="235">
        <v>0</v>
      </c>
      <c r="P40" s="421">
        <v>0</v>
      </c>
      <c r="Q40" s="288"/>
      <c r="R40" s="421">
        <v>0</v>
      </c>
      <c r="S40" s="287"/>
      <c r="T40" s="288"/>
      <c r="U40" s="235">
        <v>0</v>
      </c>
      <c r="V40" s="235">
        <v>0</v>
      </c>
      <c r="W40" s="235">
        <v>0</v>
      </c>
      <c r="X40" s="235">
        <v>0</v>
      </c>
      <c r="Y40" s="235">
        <v>0</v>
      </c>
      <c r="Z40" s="235">
        <v>0</v>
      </c>
      <c r="AA40" s="235">
        <v>0</v>
      </c>
      <c r="AB40" s="235">
        <v>0</v>
      </c>
      <c r="AC40" s="235">
        <v>0</v>
      </c>
      <c r="AD40" s="235">
        <v>0</v>
      </c>
      <c r="AE40" s="235">
        <v>0</v>
      </c>
      <c r="AF40" s="235">
        <v>15000</v>
      </c>
    </row>
    <row r="41" spans="1:32" ht="14.25" x14ac:dyDescent="0.2">
      <c r="A41" s="363"/>
      <c r="B41" s="371"/>
      <c r="C41" s="277"/>
      <c r="D41" s="372"/>
      <c r="E41" s="207" t="s">
        <v>186</v>
      </c>
      <c r="F41" s="422" t="s">
        <v>165</v>
      </c>
      <c r="G41" s="287"/>
      <c r="H41" s="423"/>
      <c r="I41" s="368" t="s">
        <v>452</v>
      </c>
      <c r="J41" s="288"/>
      <c r="L41" s="235">
        <v>0</v>
      </c>
      <c r="M41" s="421">
        <v>0</v>
      </c>
      <c r="N41" s="288"/>
      <c r="O41" s="235">
        <v>0</v>
      </c>
      <c r="P41" s="421">
        <v>2000</v>
      </c>
      <c r="Q41" s="288"/>
      <c r="R41" s="421">
        <v>0</v>
      </c>
      <c r="S41" s="287"/>
      <c r="T41" s="288"/>
      <c r="U41" s="235">
        <v>0</v>
      </c>
      <c r="V41" s="235">
        <v>40000</v>
      </c>
      <c r="W41" s="235">
        <v>0</v>
      </c>
      <c r="X41" s="235">
        <v>0</v>
      </c>
      <c r="Y41" s="235">
        <v>0</v>
      </c>
      <c r="Z41" s="235">
        <v>0</v>
      </c>
      <c r="AA41" s="235">
        <v>0</v>
      </c>
      <c r="AB41" s="235">
        <v>0</v>
      </c>
      <c r="AC41" s="235">
        <v>0</v>
      </c>
      <c r="AD41" s="235">
        <v>0</v>
      </c>
      <c r="AE41" s="235">
        <v>0</v>
      </c>
      <c r="AF41" s="235">
        <v>42000</v>
      </c>
    </row>
    <row r="42" spans="1:32" ht="14.25" x14ac:dyDescent="0.2">
      <c r="A42" s="363"/>
      <c r="B42" s="371"/>
      <c r="C42" s="277"/>
      <c r="D42" s="372"/>
      <c r="E42" s="207" t="s">
        <v>186</v>
      </c>
      <c r="F42" s="422" t="s">
        <v>166</v>
      </c>
      <c r="G42" s="287"/>
      <c r="H42" s="423"/>
      <c r="I42" s="368" t="s">
        <v>429</v>
      </c>
      <c r="J42" s="288"/>
      <c r="L42" s="235">
        <v>0</v>
      </c>
      <c r="M42" s="421">
        <v>0</v>
      </c>
      <c r="N42" s="288"/>
      <c r="O42" s="235">
        <v>0</v>
      </c>
      <c r="P42" s="421">
        <v>0</v>
      </c>
      <c r="Q42" s="288"/>
      <c r="R42" s="421">
        <v>10000</v>
      </c>
      <c r="S42" s="287"/>
      <c r="T42" s="288"/>
      <c r="U42" s="235">
        <v>0</v>
      </c>
      <c r="V42" s="235">
        <v>0</v>
      </c>
      <c r="W42" s="235">
        <v>0</v>
      </c>
      <c r="X42" s="235">
        <v>0</v>
      </c>
      <c r="Y42" s="235">
        <v>0</v>
      </c>
      <c r="Z42" s="235">
        <v>0</v>
      </c>
      <c r="AA42" s="235">
        <v>0</v>
      </c>
      <c r="AB42" s="235">
        <v>0</v>
      </c>
      <c r="AC42" s="235">
        <v>30000</v>
      </c>
      <c r="AD42" s="235">
        <v>0</v>
      </c>
      <c r="AE42" s="235">
        <v>0</v>
      </c>
      <c r="AF42" s="235">
        <v>40000</v>
      </c>
    </row>
    <row r="43" spans="1:32" ht="14.25" x14ac:dyDescent="0.2">
      <c r="A43" s="363"/>
      <c r="B43" s="371"/>
      <c r="C43" s="277"/>
      <c r="D43" s="372"/>
      <c r="E43" s="207" t="s">
        <v>186</v>
      </c>
      <c r="F43" s="422" t="s">
        <v>167</v>
      </c>
      <c r="G43" s="287"/>
      <c r="H43" s="423"/>
      <c r="I43" s="368" t="s">
        <v>430</v>
      </c>
      <c r="J43" s="288"/>
      <c r="L43" s="235">
        <v>10000</v>
      </c>
      <c r="M43" s="421">
        <v>0</v>
      </c>
      <c r="N43" s="288"/>
      <c r="O43" s="235">
        <v>0</v>
      </c>
      <c r="P43" s="421">
        <v>0</v>
      </c>
      <c r="Q43" s="288"/>
      <c r="R43" s="421">
        <v>0</v>
      </c>
      <c r="S43" s="287"/>
      <c r="T43" s="288"/>
      <c r="U43" s="235">
        <v>0</v>
      </c>
      <c r="V43" s="235">
        <v>0</v>
      </c>
      <c r="W43" s="235">
        <v>0</v>
      </c>
      <c r="X43" s="235">
        <v>0</v>
      </c>
      <c r="Y43" s="235">
        <v>0</v>
      </c>
      <c r="Z43" s="235">
        <v>0</v>
      </c>
      <c r="AA43" s="235">
        <v>0</v>
      </c>
      <c r="AB43" s="235">
        <v>0</v>
      </c>
      <c r="AC43" s="235">
        <v>0</v>
      </c>
      <c r="AD43" s="235">
        <v>0</v>
      </c>
      <c r="AE43" s="235">
        <v>0</v>
      </c>
      <c r="AF43" s="235">
        <v>10000</v>
      </c>
    </row>
    <row r="44" spans="1:32" ht="14.25" x14ac:dyDescent="0.2">
      <c r="A44" s="363"/>
      <c r="B44" s="371"/>
      <c r="C44" s="277"/>
      <c r="D44" s="372"/>
      <c r="E44" s="207" t="s">
        <v>186</v>
      </c>
      <c r="F44" s="422" t="s">
        <v>431</v>
      </c>
      <c r="G44" s="287"/>
      <c r="H44" s="423"/>
      <c r="I44" s="368" t="s">
        <v>432</v>
      </c>
      <c r="J44" s="288"/>
      <c r="L44" s="235">
        <v>0</v>
      </c>
      <c r="M44" s="421">
        <v>0</v>
      </c>
      <c r="N44" s="288"/>
      <c r="O44" s="235">
        <v>0</v>
      </c>
      <c r="P44" s="421">
        <v>40000</v>
      </c>
      <c r="Q44" s="288"/>
      <c r="R44" s="421">
        <v>0</v>
      </c>
      <c r="S44" s="287"/>
      <c r="T44" s="288"/>
      <c r="U44" s="235">
        <v>0</v>
      </c>
      <c r="V44" s="235">
        <v>0</v>
      </c>
      <c r="W44" s="235">
        <v>0</v>
      </c>
      <c r="X44" s="235">
        <v>0</v>
      </c>
      <c r="Y44" s="235">
        <v>0</v>
      </c>
      <c r="Z44" s="235">
        <v>0</v>
      </c>
      <c r="AA44" s="235">
        <v>0</v>
      </c>
      <c r="AB44" s="235">
        <v>0</v>
      </c>
      <c r="AC44" s="235">
        <v>0</v>
      </c>
      <c r="AD44" s="235">
        <v>0</v>
      </c>
      <c r="AE44" s="235">
        <v>0</v>
      </c>
      <c r="AF44" s="235">
        <v>40000</v>
      </c>
    </row>
    <row r="45" spans="1:32" ht="14.25" x14ac:dyDescent="0.2">
      <c r="A45" s="363"/>
      <c r="B45" s="371"/>
      <c r="C45" s="277"/>
      <c r="D45" s="372"/>
      <c r="E45" s="207" t="s">
        <v>186</v>
      </c>
      <c r="F45" s="422" t="s">
        <v>328</v>
      </c>
      <c r="G45" s="287"/>
      <c r="H45" s="423"/>
      <c r="I45" s="368" t="s">
        <v>453</v>
      </c>
      <c r="J45" s="288"/>
      <c r="L45" s="235">
        <v>0</v>
      </c>
      <c r="M45" s="421">
        <v>0</v>
      </c>
      <c r="N45" s="288"/>
      <c r="O45" s="235">
        <v>0</v>
      </c>
      <c r="P45" s="421">
        <v>0</v>
      </c>
      <c r="Q45" s="288"/>
      <c r="R45" s="421">
        <v>0</v>
      </c>
      <c r="S45" s="287"/>
      <c r="T45" s="288"/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70000</v>
      </c>
      <c r="AB45" s="235">
        <v>0</v>
      </c>
      <c r="AC45" s="235">
        <v>0</v>
      </c>
      <c r="AD45" s="235">
        <v>0</v>
      </c>
      <c r="AE45" s="235">
        <v>0</v>
      </c>
      <c r="AF45" s="235">
        <v>70000</v>
      </c>
    </row>
    <row r="46" spans="1:32" ht="14.25" x14ac:dyDescent="0.2">
      <c r="A46" s="363"/>
      <c r="B46" s="371"/>
      <c r="C46" s="277"/>
      <c r="D46" s="372"/>
      <c r="E46" s="207" t="s">
        <v>186</v>
      </c>
      <c r="F46" s="422" t="s">
        <v>168</v>
      </c>
      <c r="G46" s="287"/>
      <c r="H46" s="423"/>
      <c r="I46" s="368" t="s">
        <v>433</v>
      </c>
      <c r="J46" s="288"/>
      <c r="L46" s="235">
        <v>60000</v>
      </c>
      <c r="M46" s="421">
        <v>50000</v>
      </c>
      <c r="N46" s="288"/>
      <c r="O46" s="235">
        <v>0</v>
      </c>
      <c r="P46" s="421">
        <v>0</v>
      </c>
      <c r="Q46" s="288"/>
      <c r="R46" s="421">
        <v>60000</v>
      </c>
      <c r="S46" s="287"/>
      <c r="T46" s="288"/>
      <c r="U46" s="235">
        <v>0</v>
      </c>
      <c r="V46" s="235">
        <v>0</v>
      </c>
      <c r="W46" s="235">
        <v>0</v>
      </c>
      <c r="X46" s="235">
        <v>25000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v>0</v>
      </c>
      <c r="AF46" s="235">
        <v>195000</v>
      </c>
    </row>
    <row r="47" spans="1:32" ht="14.25" x14ac:dyDescent="0.2">
      <c r="A47" s="363"/>
      <c r="B47" s="371"/>
      <c r="C47" s="277"/>
      <c r="D47" s="372"/>
      <c r="E47" s="207" t="s">
        <v>186</v>
      </c>
      <c r="F47" s="422" t="s">
        <v>169</v>
      </c>
      <c r="G47" s="287"/>
      <c r="H47" s="423"/>
      <c r="I47" s="368" t="s">
        <v>434</v>
      </c>
      <c r="J47" s="288"/>
      <c r="L47" s="235">
        <v>0</v>
      </c>
      <c r="M47" s="421">
        <v>0</v>
      </c>
      <c r="N47" s="288"/>
      <c r="O47" s="235">
        <v>0</v>
      </c>
      <c r="P47" s="421">
        <v>20000</v>
      </c>
      <c r="Q47" s="288"/>
      <c r="R47" s="421">
        <v>0</v>
      </c>
      <c r="S47" s="287"/>
      <c r="T47" s="288"/>
      <c r="U47" s="235">
        <v>0</v>
      </c>
      <c r="V47" s="235">
        <v>0</v>
      </c>
      <c r="W47" s="235">
        <v>0</v>
      </c>
      <c r="X47" s="235">
        <v>0</v>
      </c>
      <c r="Y47" s="235">
        <v>0</v>
      </c>
      <c r="Z47" s="235">
        <v>0</v>
      </c>
      <c r="AA47" s="235">
        <v>0</v>
      </c>
      <c r="AB47" s="235">
        <v>0</v>
      </c>
      <c r="AC47" s="235">
        <v>0</v>
      </c>
      <c r="AD47" s="235">
        <v>200000</v>
      </c>
      <c r="AE47" s="235">
        <v>0</v>
      </c>
      <c r="AF47" s="235">
        <v>220000</v>
      </c>
    </row>
    <row r="48" spans="1:32" ht="14.25" x14ac:dyDescent="0.2">
      <c r="A48" s="364"/>
      <c r="B48" s="366"/>
      <c r="C48" s="306"/>
      <c r="D48" s="307"/>
      <c r="E48" s="358" t="s">
        <v>55</v>
      </c>
      <c r="F48" s="287"/>
      <c r="G48" s="287"/>
      <c r="H48" s="287"/>
      <c r="I48" s="287"/>
      <c r="J48" s="288"/>
      <c r="L48" s="237">
        <v>261000</v>
      </c>
      <c r="M48" s="424">
        <v>129500</v>
      </c>
      <c r="N48" s="288"/>
      <c r="O48" s="237">
        <v>25000</v>
      </c>
      <c r="P48" s="424">
        <v>62000</v>
      </c>
      <c r="Q48" s="288"/>
      <c r="R48" s="424">
        <v>220000</v>
      </c>
      <c r="S48" s="287"/>
      <c r="T48" s="288"/>
      <c r="U48" s="237">
        <v>1031694.4</v>
      </c>
      <c r="V48" s="237">
        <v>40000</v>
      </c>
      <c r="W48" s="237">
        <v>95000</v>
      </c>
      <c r="X48" s="237">
        <v>435000</v>
      </c>
      <c r="Y48" s="237">
        <v>0</v>
      </c>
      <c r="Z48" s="237">
        <v>0</v>
      </c>
      <c r="AA48" s="237">
        <v>70000</v>
      </c>
      <c r="AB48" s="237">
        <v>0</v>
      </c>
      <c r="AC48" s="237">
        <v>30000</v>
      </c>
      <c r="AD48" s="237">
        <v>200000</v>
      </c>
      <c r="AE48" s="237">
        <v>0</v>
      </c>
      <c r="AF48" s="237">
        <v>2599194.4</v>
      </c>
    </row>
    <row r="49" spans="1:32" ht="14.25" x14ac:dyDescent="0.2">
      <c r="A49" s="362" t="s">
        <v>186</v>
      </c>
      <c r="B49" s="365" t="s">
        <v>6</v>
      </c>
      <c r="C49" s="367" t="s">
        <v>435</v>
      </c>
      <c r="D49" s="304"/>
      <c r="E49" s="207" t="s">
        <v>186</v>
      </c>
      <c r="F49" s="422" t="s">
        <v>144</v>
      </c>
      <c r="G49" s="287"/>
      <c r="H49" s="423"/>
      <c r="I49" s="368" t="s">
        <v>436</v>
      </c>
      <c r="J49" s="288"/>
      <c r="L49" s="235">
        <v>168001.54</v>
      </c>
      <c r="M49" s="421">
        <v>0</v>
      </c>
      <c r="N49" s="288"/>
      <c r="O49" s="235">
        <v>0</v>
      </c>
      <c r="P49" s="421">
        <v>0</v>
      </c>
      <c r="Q49" s="288"/>
      <c r="R49" s="421">
        <v>12541.52</v>
      </c>
      <c r="S49" s="287"/>
      <c r="T49" s="288"/>
      <c r="U49" s="235">
        <v>0</v>
      </c>
      <c r="V49" s="235">
        <v>0</v>
      </c>
      <c r="W49" s="235">
        <v>0</v>
      </c>
      <c r="X49" s="235">
        <v>0</v>
      </c>
      <c r="Y49" s="235">
        <v>0</v>
      </c>
      <c r="Z49" s="235">
        <v>0</v>
      </c>
      <c r="AA49" s="235">
        <v>0</v>
      </c>
      <c r="AB49" s="235">
        <v>0</v>
      </c>
      <c r="AC49" s="235">
        <v>0</v>
      </c>
      <c r="AD49" s="235">
        <v>751067</v>
      </c>
      <c r="AE49" s="235">
        <v>0</v>
      </c>
      <c r="AF49" s="235">
        <v>931610.06</v>
      </c>
    </row>
    <row r="50" spans="1:32" ht="14.25" x14ac:dyDescent="0.2">
      <c r="A50" s="363"/>
      <c r="B50" s="371"/>
      <c r="C50" s="277"/>
      <c r="D50" s="372"/>
      <c r="E50" s="207" t="s">
        <v>186</v>
      </c>
      <c r="F50" s="422" t="s">
        <v>145</v>
      </c>
      <c r="G50" s="287"/>
      <c r="H50" s="423"/>
      <c r="I50" s="368" t="s">
        <v>437</v>
      </c>
      <c r="J50" s="288"/>
      <c r="L50" s="235">
        <v>14723.94</v>
      </c>
      <c r="M50" s="421">
        <v>0</v>
      </c>
      <c r="N50" s="288"/>
      <c r="O50" s="235">
        <v>0</v>
      </c>
      <c r="P50" s="421">
        <v>5000</v>
      </c>
      <c r="Q50" s="288"/>
      <c r="R50" s="421">
        <v>0</v>
      </c>
      <c r="S50" s="287"/>
      <c r="T50" s="288"/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v>0</v>
      </c>
      <c r="AF50" s="235">
        <v>19723.939999999999</v>
      </c>
    </row>
    <row r="51" spans="1:32" ht="14.25" x14ac:dyDescent="0.2">
      <c r="A51" s="363"/>
      <c r="B51" s="371"/>
      <c r="C51" s="277"/>
      <c r="D51" s="372"/>
      <c r="E51" s="207" t="s">
        <v>186</v>
      </c>
      <c r="F51" s="422" t="s">
        <v>146</v>
      </c>
      <c r="G51" s="287"/>
      <c r="H51" s="423"/>
      <c r="I51" s="368" t="s">
        <v>438</v>
      </c>
      <c r="J51" s="288"/>
      <c r="L51" s="235">
        <v>10000</v>
      </c>
      <c r="M51" s="421">
        <v>15000</v>
      </c>
      <c r="N51" s="288"/>
      <c r="O51" s="235">
        <v>0</v>
      </c>
      <c r="P51" s="421">
        <v>0</v>
      </c>
      <c r="Q51" s="288"/>
      <c r="R51" s="421">
        <v>10000</v>
      </c>
      <c r="S51" s="287"/>
      <c r="T51" s="288"/>
      <c r="U51" s="235">
        <v>0</v>
      </c>
      <c r="V51" s="235">
        <v>0</v>
      </c>
      <c r="W51" s="235">
        <v>0</v>
      </c>
      <c r="X51" s="235">
        <v>0</v>
      </c>
      <c r="Y51" s="235">
        <v>0</v>
      </c>
      <c r="Z51" s="235">
        <v>0</v>
      </c>
      <c r="AA51" s="235">
        <v>0</v>
      </c>
      <c r="AB51" s="235">
        <v>0</v>
      </c>
      <c r="AC51" s="235">
        <v>0</v>
      </c>
      <c r="AD51" s="235">
        <v>0</v>
      </c>
      <c r="AE51" s="235">
        <v>0</v>
      </c>
      <c r="AF51" s="235">
        <v>35000</v>
      </c>
    </row>
    <row r="52" spans="1:32" ht="14.25" x14ac:dyDescent="0.2">
      <c r="A52" s="363"/>
      <c r="B52" s="371"/>
      <c r="C52" s="277"/>
      <c r="D52" s="372"/>
      <c r="E52" s="207" t="s">
        <v>186</v>
      </c>
      <c r="F52" s="422" t="s">
        <v>170</v>
      </c>
      <c r="G52" s="287"/>
      <c r="H52" s="423"/>
      <c r="I52" s="368" t="s">
        <v>439</v>
      </c>
      <c r="J52" s="288"/>
      <c r="L52" s="235">
        <v>56790</v>
      </c>
      <c r="M52" s="421">
        <v>0</v>
      </c>
      <c r="N52" s="288"/>
      <c r="O52" s="235">
        <v>0</v>
      </c>
      <c r="P52" s="421">
        <v>0</v>
      </c>
      <c r="Q52" s="288"/>
      <c r="R52" s="421">
        <v>0</v>
      </c>
      <c r="S52" s="287"/>
      <c r="T52" s="288"/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v>0</v>
      </c>
      <c r="AF52" s="235">
        <v>56790</v>
      </c>
    </row>
    <row r="53" spans="1:32" ht="14.25" x14ac:dyDescent="0.2">
      <c r="A53" s="364"/>
      <c r="B53" s="366"/>
      <c r="C53" s="306"/>
      <c r="D53" s="307"/>
      <c r="E53" s="358" t="s">
        <v>55</v>
      </c>
      <c r="F53" s="287"/>
      <c r="G53" s="287"/>
      <c r="H53" s="287"/>
      <c r="I53" s="287"/>
      <c r="J53" s="288"/>
      <c r="L53" s="237">
        <v>249515.48</v>
      </c>
      <c r="M53" s="424">
        <v>15000</v>
      </c>
      <c r="N53" s="288"/>
      <c r="O53" s="237">
        <v>0</v>
      </c>
      <c r="P53" s="424">
        <v>5000</v>
      </c>
      <c r="Q53" s="288"/>
      <c r="R53" s="424">
        <v>22541.52</v>
      </c>
      <c r="S53" s="287"/>
      <c r="T53" s="288"/>
      <c r="U53" s="237">
        <v>0</v>
      </c>
      <c r="V53" s="237">
        <v>0</v>
      </c>
      <c r="W53" s="237">
        <v>0</v>
      </c>
      <c r="X53" s="237">
        <v>0</v>
      </c>
      <c r="Y53" s="237">
        <v>0</v>
      </c>
      <c r="Z53" s="237">
        <v>0</v>
      </c>
      <c r="AA53" s="237">
        <v>0</v>
      </c>
      <c r="AB53" s="237">
        <v>0</v>
      </c>
      <c r="AC53" s="237">
        <v>0</v>
      </c>
      <c r="AD53" s="237">
        <v>751067</v>
      </c>
      <c r="AE53" s="237">
        <v>0</v>
      </c>
      <c r="AF53" s="237">
        <v>1043124</v>
      </c>
    </row>
    <row r="54" spans="1:32" ht="14.25" x14ac:dyDescent="0.2">
      <c r="A54" s="362" t="s">
        <v>186</v>
      </c>
      <c r="B54" s="365" t="s">
        <v>8</v>
      </c>
      <c r="C54" s="367" t="s">
        <v>440</v>
      </c>
      <c r="D54" s="304"/>
      <c r="E54" s="207" t="s">
        <v>186</v>
      </c>
      <c r="F54" s="422" t="s">
        <v>147</v>
      </c>
      <c r="G54" s="287"/>
      <c r="H54" s="423"/>
      <c r="I54" s="368" t="s">
        <v>441</v>
      </c>
      <c r="J54" s="288"/>
      <c r="L54" s="235">
        <v>96500</v>
      </c>
      <c r="M54" s="421">
        <v>22000</v>
      </c>
      <c r="N54" s="288"/>
      <c r="O54" s="235">
        <v>0</v>
      </c>
      <c r="P54" s="421">
        <v>0</v>
      </c>
      <c r="Q54" s="288"/>
      <c r="R54" s="421">
        <v>0</v>
      </c>
      <c r="S54" s="287"/>
      <c r="T54" s="288"/>
      <c r="U54" s="235">
        <v>58000</v>
      </c>
      <c r="V54" s="235">
        <v>0</v>
      </c>
      <c r="W54" s="235">
        <v>0</v>
      </c>
      <c r="X54" s="235">
        <v>0</v>
      </c>
      <c r="Y54" s="235">
        <v>0</v>
      </c>
      <c r="Z54" s="235">
        <v>0</v>
      </c>
      <c r="AA54" s="235">
        <v>0</v>
      </c>
      <c r="AB54" s="235">
        <v>0</v>
      </c>
      <c r="AC54" s="235">
        <v>0</v>
      </c>
      <c r="AD54" s="235">
        <v>0</v>
      </c>
      <c r="AE54" s="235">
        <v>0</v>
      </c>
      <c r="AF54" s="235">
        <v>176500</v>
      </c>
    </row>
    <row r="55" spans="1:32" ht="14.25" x14ac:dyDescent="0.2">
      <c r="A55" s="363"/>
      <c r="B55" s="371"/>
      <c r="C55" s="277"/>
      <c r="D55" s="372"/>
      <c r="E55" s="207" t="s">
        <v>186</v>
      </c>
      <c r="F55" s="422" t="s">
        <v>211</v>
      </c>
      <c r="G55" s="287"/>
      <c r="H55" s="423"/>
      <c r="I55" s="368" t="s">
        <v>523</v>
      </c>
      <c r="J55" s="288"/>
      <c r="L55" s="235">
        <v>51000</v>
      </c>
      <c r="M55" s="421">
        <v>0</v>
      </c>
      <c r="N55" s="288"/>
      <c r="O55" s="235">
        <v>0</v>
      </c>
      <c r="P55" s="421">
        <v>0</v>
      </c>
      <c r="Q55" s="288"/>
      <c r="R55" s="421">
        <v>0</v>
      </c>
      <c r="S55" s="287"/>
      <c r="T55" s="288"/>
      <c r="U55" s="235">
        <v>0</v>
      </c>
      <c r="V55" s="235">
        <v>0</v>
      </c>
      <c r="W55" s="235">
        <v>0</v>
      </c>
      <c r="X55" s="235">
        <v>0</v>
      </c>
      <c r="Y55" s="235">
        <v>0</v>
      </c>
      <c r="Z55" s="235">
        <v>0</v>
      </c>
      <c r="AA55" s="235">
        <v>0</v>
      </c>
      <c r="AB55" s="235">
        <v>0</v>
      </c>
      <c r="AC55" s="235">
        <v>0</v>
      </c>
      <c r="AD55" s="235">
        <v>0</v>
      </c>
      <c r="AE55" s="235">
        <v>0</v>
      </c>
      <c r="AF55" s="235">
        <v>51000</v>
      </c>
    </row>
    <row r="56" spans="1:32" ht="14.25" x14ac:dyDescent="0.2">
      <c r="A56" s="363"/>
      <c r="B56" s="371"/>
      <c r="C56" s="277"/>
      <c r="D56" s="372"/>
      <c r="E56" s="207" t="s">
        <v>186</v>
      </c>
      <c r="F56" s="422" t="s">
        <v>212</v>
      </c>
      <c r="G56" s="287"/>
      <c r="H56" s="423"/>
      <c r="I56" s="368" t="s">
        <v>454</v>
      </c>
      <c r="J56" s="288"/>
      <c r="L56" s="235">
        <v>18000</v>
      </c>
      <c r="M56" s="421">
        <v>0</v>
      </c>
      <c r="N56" s="288"/>
      <c r="O56" s="235">
        <v>0</v>
      </c>
      <c r="P56" s="421">
        <v>0</v>
      </c>
      <c r="Q56" s="288"/>
      <c r="R56" s="421">
        <v>0</v>
      </c>
      <c r="S56" s="287"/>
      <c r="T56" s="288"/>
      <c r="U56" s="235">
        <v>0</v>
      </c>
      <c r="V56" s="235">
        <v>0</v>
      </c>
      <c r="W56" s="235">
        <v>0</v>
      </c>
      <c r="X56" s="235">
        <v>111000</v>
      </c>
      <c r="Y56" s="235">
        <v>0</v>
      </c>
      <c r="Z56" s="235">
        <v>0</v>
      </c>
      <c r="AA56" s="235">
        <v>0</v>
      </c>
      <c r="AB56" s="235">
        <v>0</v>
      </c>
      <c r="AC56" s="235">
        <v>0</v>
      </c>
      <c r="AD56" s="235">
        <v>0</v>
      </c>
      <c r="AE56" s="235">
        <v>0</v>
      </c>
      <c r="AF56" s="235">
        <v>129000</v>
      </c>
    </row>
    <row r="57" spans="1:32" ht="14.25" x14ac:dyDescent="0.2">
      <c r="A57" s="363"/>
      <c r="B57" s="371"/>
      <c r="C57" s="277"/>
      <c r="D57" s="372"/>
      <c r="E57" s="207" t="s">
        <v>186</v>
      </c>
      <c r="F57" s="422" t="s">
        <v>329</v>
      </c>
      <c r="G57" s="287"/>
      <c r="H57" s="423"/>
      <c r="I57" s="368" t="s">
        <v>455</v>
      </c>
      <c r="J57" s="288"/>
      <c r="L57" s="235">
        <v>276150</v>
      </c>
      <c r="M57" s="421">
        <v>0</v>
      </c>
      <c r="N57" s="288"/>
      <c r="O57" s="235">
        <v>0</v>
      </c>
      <c r="P57" s="421">
        <v>0</v>
      </c>
      <c r="Q57" s="288"/>
      <c r="R57" s="421">
        <v>0</v>
      </c>
      <c r="S57" s="287"/>
      <c r="T57" s="288"/>
      <c r="U57" s="235">
        <v>0</v>
      </c>
      <c r="V57" s="235">
        <v>0</v>
      </c>
      <c r="W57" s="235">
        <v>0</v>
      </c>
      <c r="X57" s="235">
        <v>27500</v>
      </c>
      <c r="Y57" s="235">
        <v>0</v>
      </c>
      <c r="Z57" s="235">
        <v>0</v>
      </c>
      <c r="AA57" s="235">
        <v>0</v>
      </c>
      <c r="AB57" s="235">
        <v>0</v>
      </c>
      <c r="AC57" s="235">
        <v>0</v>
      </c>
      <c r="AD57" s="235">
        <v>0</v>
      </c>
      <c r="AE57" s="235">
        <v>0</v>
      </c>
      <c r="AF57" s="235">
        <v>303650</v>
      </c>
    </row>
    <row r="58" spans="1:32" ht="14.25" x14ac:dyDescent="0.2">
      <c r="A58" s="363"/>
      <c r="B58" s="371"/>
      <c r="C58" s="277"/>
      <c r="D58" s="372"/>
      <c r="E58" s="207" t="s">
        <v>186</v>
      </c>
      <c r="F58" s="422" t="s">
        <v>213</v>
      </c>
      <c r="G58" s="287"/>
      <c r="H58" s="423"/>
      <c r="I58" s="368" t="s">
        <v>456</v>
      </c>
      <c r="J58" s="288"/>
      <c r="L58" s="235">
        <v>99000</v>
      </c>
      <c r="M58" s="421">
        <v>0</v>
      </c>
      <c r="N58" s="288"/>
      <c r="O58" s="235">
        <v>0</v>
      </c>
      <c r="P58" s="421">
        <v>0</v>
      </c>
      <c r="Q58" s="288"/>
      <c r="R58" s="421">
        <v>0</v>
      </c>
      <c r="S58" s="287"/>
      <c r="T58" s="288"/>
      <c r="U58" s="235">
        <v>0</v>
      </c>
      <c r="V58" s="235">
        <v>0</v>
      </c>
      <c r="W58" s="235">
        <v>0</v>
      </c>
      <c r="X58" s="235">
        <v>0</v>
      </c>
      <c r="Y58" s="235">
        <v>0</v>
      </c>
      <c r="Z58" s="235">
        <v>0</v>
      </c>
      <c r="AA58" s="235">
        <v>0</v>
      </c>
      <c r="AB58" s="235">
        <v>0</v>
      </c>
      <c r="AC58" s="235">
        <v>0</v>
      </c>
      <c r="AD58" s="235">
        <v>0</v>
      </c>
      <c r="AE58" s="235">
        <v>0</v>
      </c>
      <c r="AF58" s="235">
        <v>99000</v>
      </c>
    </row>
    <row r="59" spans="1:32" ht="14.25" x14ac:dyDescent="0.2">
      <c r="A59" s="363"/>
      <c r="B59" s="371"/>
      <c r="C59" s="277"/>
      <c r="D59" s="372"/>
      <c r="E59" s="207" t="s">
        <v>186</v>
      </c>
      <c r="F59" s="422" t="s">
        <v>524</v>
      </c>
      <c r="G59" s="287"/>
      <c r="H59" s="423"/>
      <c r="I59" s="368" t="s">
        <v>525</v>
      </c>
      <c r="J59" s="288"/>
      <c r="L59" s="235">
        <v>16500</v>
      </c>
      <c r="M59" s="421">
        <v>0</v>
      </c>
      <c r="N59" s="288"/>
      <c r="O59" s="235">
        <v>0</v>
      </c>
      <c r="P59" s="421">
        <v>0</v>
      </c>
      <c r="Q59" s="288"/>
      <c r="R59" s="421">
        <v>0</v>
      </c>
      <c r="S59" s="287"/>
      <c r="T59" s="288"/>
      <c r="U59" s="235">
        <v>0</v>
      </c>
      <c r="V59" s="235">
        <v>0</v>
      </c>
      <c r="W59" s="235">
        <v>0</v>
      </c>
      <c r="X59" s="235">
        <v>40000</v>
      </c>
      <c r="Y59" s="235">
        <v>0</v>
      </c>
      <c r="Z59" s="235">
        <v>0</v>
      </c>
      <c r="AA59" s="235">
        <v>0</v>
      </c>
      <c r="AB59" s="235">
        <v>0</v>
      </c>
      <c r="AC59" s="235">
        <v>0</v>
      </c>
      <c r="AD59" s="235">
        <v>0</v>
      </c>
      <c r="AE59" s="235">
        <v>0</v>
      </c>
      <c r="AF59" s="235">
        <v>56500</v>
      </c>
    </row>
    <row r="60" spans="1:32" ht="14.25" x14ac:dyDescent="0.2">
      <c r="A60" s="363"/>
      <c r="B60" s="371"/>
      <c r="C60" s="277"/>
      <c r="D60" s="372"/>
      <c r="E60" s="207" t="s">
        <v>186</v>
      </c>
      <c r="F60" s="422" t="s">
        <v>330</v>
      </c>
      <c r="G60" s="287"/>
      <c r="H60" s="423"/>
      <c r="I60" s="368" t="s">
        <v>442</v>
      </c>
      <c r="J60" s="288"/>
      <c r="L60" s="235">
        <v>49800</v>
      </c>
      <c r="M60" s="421">
        <v>49800</v>
      </c>
      <c r="N60" s="288"/>
      <c r="O60" s="235">
        <v>0</v>
      </c>
      <c r="P60" s="421">
        <v>0</v>
      </c>
      <c r="Q60" s="288"/>
      <c r="R60" s="421">
        <v>22000</v>
      </c>
      <c r="S60" s="287"/>
      <c r="T60" s="288"/>
      <c r="U60" s="235">
        <v>0</v>
      </c>
      <c r="V60" s="235">
        <v>0</v>
      </c>
      <c r="W60" s="235">
        <v>0</v>
      </c>
      <c r="X60" s="235">
        <v>0</v>
      </c>
      <c r="Y60" s="235">
        <v>0</v>
      </c>
      <c r="Z60" s="235">
        <v>0</v>
      </c>
      <c r="AA60" s="235">
        <v>0</v>
      </c>
      <c r="AB60" s="235">
        <v>0</v>
      </c>
      <c r="AC60" s="235">
        <v>0</v>
      </c>
      <c r="AD60" s="235">
        <v>0</v>
      </c>
      <c r="AE60" s="235">
        <v>0</v>
      </c>
      <c r="AF60" s="235">
        <v>121600</v>
      </c>
    </row>
    <row r="61" spans="1:32" ht="14.25" x14ac:dyDescent="0.2">
      <c r="A61" s="363"/>
      <c r="B61" s="371"/>
      <c r="C61" s="277"/>
      <c r="D61" s="372"/>
      <c r="E61" s="207" t="s">
        <v>186</v>
      </c>
      <c r="F61" s="422" t="s">
        <v>331</v>
      </c>
      <c r="G61" s="287"/>
      <c r="H61" s="423"/>
      <c r="I61" s="368" t="s">
        <v>443</v>
      </c>
      <c r="J61" s="288"/>
      <c r="L61" s="235">
        <v>0</v>
      </c>
      <c r="M61" s="421">
        <v>0</v>
      </c>
      <c r="N61" s="288"/>
      <c r="O61" s="235">
        <v>0</v>
      </c>
      <c r="P61" s="421">
        <v>0</v>
      </c>
      <c r="Q61" s="288"/>
      <c r="R61" s="421">
        <v>0</v>
      </c>
      <c r="S61" s="287"/>
      <c r="T61" s="288"/>
      <c r="U61" s="235">
        <v>120000</v>
      </c>
      <c r="V61" s="235">
        <v>0</v>
      </c>
      <c r="W61" s="235">
        <v>0</v>
      </c>
      <c r="X61" s="235">
        <v>0</v>
      </c>
      <c r="Y61" s="235">
        <v>0</v>
      </c>
      <c r="Z61" s="235">
        <v>0</v>
      </c>
      <c r="AA61" s="235">
        <v>0</v>
      </c>
      <c r="AB61" s="235">
        <v>0</v>
      </c>
      <c r="AC61" s="235">
        <v>0</v>
      </c>
      <c r="AD61" s="235">
        <v>0</v>
      </c>
      <c r="AE61" s="235">
        <v>0</v>
      </c>
      <c r="AF61" s="235">
        <v>120000</v>
      </c>
    </row>
    <row r="62" spans="1:32" ht="14.25" x14ac:dyDescent="0.2">
      <c r="A62" s="363"/>
      <c r="B62" s="371"/>
      <c r="C62" s="277"/>
      <c r="D62" s="372"/>
      <c r="E62" s="207" t="s">
        <v>186</v>
      </c>
      <c r="F62" s="422" t="s">
        <v>171</v>
      </c>
      <c r="G62" s="287"/>
      <c r="H62" s="423"/>
      <c r="I62" s="368" t="s">
        <v>444</v>
      </c>
      <c r="J62" s="288"/>
      <c r="L62" s="235">
        <v>34573.269999999997</v>
      </c>
      <c r="M62" s="421">
        <v>20000</v>
      </c>
      <c r="N62" s="288"/>
      <c r="O62" s="235">
        <v>40000</v>
      </c>
      <c r="P62" s="421">
        <v>0</v>
      </c>
      <c r="Q62" s="288"/>
      <c r="R62" s="421">
        <v>0</v>
      </c>
      <c r="S62" s="287"/>
      <c r="T62" s="288"/>
      <c r="U62" s="235">
        <v>0</v>
      </c>
      <c r="V62" s="235">
        <v>0</v>
      </c>
      <c r="W62" s="235">
        <v>0</v>
      </c>
      <c r="X62" s="235">
        <v>30000</v>
      </c>
      <c r="Y62" s="235">
        <v>0</v>
      </c>
      <c r="Z62" s="235">
        <v>0</v>
      </c>
      <c r="AA62" s="235">
        <v>0</v>
      </c>
      <c r="AB62" s="235">
        <v>0</v>
      </c>
      <c r="AC62" s="235">
        <v>0</v>
      </c>
      <c r="AD62" s="235">
        <v>100000</v>
      </c>
      <c r="AE62" s="235">
        <v>0</v>
      </c>
      <c r="AF62" s="235">
        <v>224573.27</v>
      </c>
    </row>
    <row r="63" spans="1:32" ht="14.25" x14ac:dyDescent="0.2">
      <c r="A63" s="364"/>
      <c r="B63" s="366"/>
      <c r="C63" s="306"/>
      <c r="D63" s="307"/>
      <c r="E63" s="358" t="s">
        <v>55</v>
      </c>
      <c r="F63" s="287"/>
      <c r="G63" s="287"/>
      <c r="H63" s="287"/>
      <c r="I63" s="287"/>
      <c r="J63" s="288"/>
      <c r="L63" s="237">
        <v>641523.27</v>
      </c>
      <c r="M63" s="424">
        <v>91800</v>
      </c>
      <c r="N63" s="288"/>
      <c r="O63" s="237">
        <v>40000</v>
      </c>
      <c r="P63" s="424">
        <v>0</v>
      </c>
      <c r="Q63" s="288"/>
      <c r="R63" s="424">
        <v>22000</v>
      </c>
      <c r="S63" s="287"/>
      <c r="T63" s="288"/>
      <c r="U63" s="237">
        <v>178000</v>
      </c>
      <c r="V63" s="237">
        <v>0</v>
      </c>
      <c r="W63" s="237">
        <v>0</v>
      </c>
      <c r="X63" s="237">
        <v>208500</v>
      </c>
      <c r="Y63" s="237">
        <v>0</v>
      </c>
      <c r="Z63" s="237">
        <v>0</v>
      </c>
      <c r="AA63" s="237">
        <v>0</v>
      </c>
      <c r="AB63" s="237">
        <v>0</v>
      </c>
      <c r="AC63" s="237">
        <v>0</v>
      </c>
      <c r="AD63" s="237">
        <v>100000</v>
      </c>
      <c r="AE63" s="237">
        <v>0</v>
      </c>
      <c r="AF63" s="237">
        <v>1281823.27</v>
      </c>
    </row>
    <row r="64" spans="1:32" ht="14.25" x14ac:dyDescent="0.2">
      <c r="A64" s="362" t="s">
        <v>186</v>
      </c>
      <c r="B64" s="365" t="s">
        <v>31</v>
      </c>
      <c r="C64" s="367" t="s">
        <v>445</v>
      </c>
      <c r="D64" s="304"/>
      <c r="E64" s="207" t="s">
        <v>186</v>
      </c>
      <c r="F64" s="422" t="s">
        <v>332</v>
      </c>
      <c r="G64" s="287"/>
      <c r="H64" s="423"/>
      <c r="I64" s="368" t="s">
        <v>457</v>
      </c>
      <c r="J64" s="288"/>
      <c r="L64" s="235">
        <v>0</v>
      </c>
      <c r="M64" s="421">
        <v>0</v>
      </c>
      <c r="N64" s="288"/>
      <c r="O64" s="235">
        <v>0</v>
      </c>
      <c r="P64" s="421">
        <v>0</v>
      </c>
      <c r="Q64" s="288"/>
      <c r="R64" s="421">
        <v>0</v>
      </c>
      <c r="S64" s="287"/>
      <c r="T64" s="288"/>
      <c r="U64" s="235">
        <v>255500</v>
      </c>
      <c r="V64" s="235">
        <v>0</v>
      </c>
      <c r="W64" s="235">
        <v>0</v>
      </c>
      <c r="X64" s="235">
        <v>0</v>
      </c>
      <c r="Y64" s="235">
        <v>0</v>
      </c>
      <c r="Z64" s="235">
        <v>0</v>
      </c>
      <c r="AA64" s="235">
        <v>0</v>
      </c>
      <c r="AB64" s="235">
        <v>0</v>
      </c>
      <c r="AC64" s="235">
        <v>0</v>
      </c>
      <c r="AD64" s="235">
        <v>0</v>
      </c>
      <c r="AE64" s="235">
        <v>0</v>
      </c>
      <c r="AF64" s="235">
        <v>255500</v>
      </c>
    </row>
    <row r="65" spans="1:32" ht="14.25" x14ac:dyDescent="0.2">
      <c r="A65" s="363"/>
      <c r="B65" s="371"/>
      <c r="C65" s="277"/>
      <c r="D65" s="372"/>
      <c r="E65" s="427" t="s">
        <v>186</v>
      </c>
      <c r="F65" s="422" t="s">
        <v>148</v>
      </c>
      <c r="G65" s="287"/>
      <c r="H65" s="423"/>
      <c r="I65" s="368" t="s">
        <v>449</v>
      </c>
      <c r="J65" s="288"/>
      <c r="L65" s="235">
        <v>0</v>
      </c>
      <c r="M65" s="421">
        <v>0</v>
      </c>
      <c r="N65" s="288"/>
      <c r="O65" s="235">
        <v>0</v>
      </c>
      <c r="P65" s="421">
        <v>0</v>
      </c>
      <c r="Q65" s="288"/>
      <c r="R65" s="421">
        <v>0</v>
      </c>
      <c r="S65" s="287"/>
      <c r="T65" s="288"/>
      <c r="U65" s="235">
        <v>0</v>
      </c>
      <c r="V65" s="235">
        <v>0</v>
      </c>
      <c r="W65" s="235">
        <v>0</v>
      </c>
      <c r="X65" s="235">
        <v>0</v>
      </c>
      <c r="Y65" s="235">
        <v>4457000</v>
      </c>
      <c r="Z65" s="235">
        <v>0</v>
      </c>
      <c r="AA65" s="235">
        <v>0</v>
      </c>
      <c r="AB65" s="235">
        <v>0</v>
      </c>
      <c r="AC65" s="235">
        <v>0</v>
      </c>
      <c r="AD65" s="235">
        <v>0</v>
      </c>
      <c r="AE65" s="235">
        <v>0</v>
      </c>
      <c r="AF65" s="235">
        <v>4457000</v>
      </c>
    </row>
    <row r="66" spans="1:32" ht="14.25" x14ac:dyDescent="0.2">
      <c r="A66" s="363"/>
      <c r="B66" s="371"/>
      <c r="C66" s="277"/>
      <c r="D66" s="372"/>
      <c r="E66" s="428"/>
      <c r="F66" s="422" t="s">
        <v>148</v>
      </c>
      <c r="G66" s="287"/>
      <c r="H66" s="423"/>
      <c r="I66" s="368" t="s">
        <v>449</v>
      </c>
      <c r="J66" s="288"/>
      <c r="L66" s="235">
        <v>0</v>
      </c>
      <c r="M66" s="421">
        <v>0</v>
      </c>
      <c r="N66" s="288"/>
      <c r="O66" s="235">
        <v>0</v>
      </c>
      <c r="P66" s="421">
        <v>0</v>
      </c>
      <c r="Q66" s="288"/>
      <c r="R66" s="421">
        <v>0</v>
      </c>
      <c r="S66" s="287"/>
      <c r="T66" s="288"/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5289500</v>
      </c>
      <c r="AE66" s="235">
        <v>0</v>
      </c>
      <c r="AF66" s="235">
        <v>5289500</v>
      </c>
    </row>
    <row r="67" spans="1:32" ht="14.25" x14ac:dyDescent="0.2">
      <c r="A67" s="363"/>
      <c r="B67" s="371"/>
      <c r="C67" s="277"/>
      <c r="D67" s="372"/>
      <c r="E67" s="207" t="s">
        <v>186</v>
      </c>
      <c r="F67" s="422" t="s">
        <v>172</v>
      </c>
      <c r="G67" s="287"/>
      <c r="H67" s="423"/>
      <c r="I67" s="368" t="s">
        <v>446</v>
      </c>
      <c r="J67" s="288"/>
      <c r="L67" s="235">
        <v>494000</v>
      </c>
      <c r="M67" s="421">
        <v>0</v>
      </c>
      <c r="N67" s="288"/>
      <c r="O67" s="235">
        <v>0</v>
      </c>
      <c r="P67" s="421">
        <v>0</v>
      </c>
      <c r="Q67" s="288"/>
      <c r="R67" s="421">
        <v>0</v>
      </c>
      <c r="S67" s="287"/>
      <c r="T67" s="288"/>
      <c r="U67" s="235">
        <v>150000</v>
      </c>
      <c r="V67" s="235">
        <v>0</v>
      </c>
      <c r="W67" s="235">
        <v>0</v>
      </c>
      <c r="X67" s="235">
        <v>0</v>
      </c>
      <c r="Y67" s="235">
        <v>600000</v>
      </c>
      <c r="Z67" s="235">
        <v>0</v>
      </c>
      <c r="AA67" s="235">
        <v>0</v>
      </c>
      <c r="AB67" s="235">
        <v>0</v>
      </c>
      <c r="AC67" s="235">
        <v>0</v>
      </c>
      <c r="AD67" s="235">
        <v>0</v>
      </c>
      <c r="AE67" s="235">
        <v>0</v>
      </c>
      <c r="AF67" s="235">
        <v>1244000</v>
      </c>
    </row>
    <row r="68" spans="1:32" ht="14.25" x14ac:dyDescent="0.2">
      <c r="A68" s="364"/>
      <c r="B68" s="366"/>
      <c r="C68" s="306"/>
      <c r="D68" s="307"/>
      <c r="E68" s="358" t="s">
        <v>55</v>
      </c>
      <c r="F68" s="287"/>
      <c r="G68" s="287"/>
      <c r="H68" s="287"/>
      <c r="I68" s="287"/>
      <c r="J68" s="288"/>
      <c r="L68" s="237">
        <v>494000</v>
      </c>
      <c r="M68" s="424">
        <v>0</v>
      </c>
      <c r="N68" s="288"/>
      <c r="O68" s="237">
        <v>0</v>
      </c>
      <c r="P68" s="424">
        <v>0</v>
      </c>
      <c r="Q68" s="288"/>
      <c r="R68" s="424">
        <v>0</v>
      </c>
      <c r="S68" s="287"/>
      <c r="T68" s="288"/>
      <c r="U68" s="237">
        <v>405500</v>
      </c>
      <c r="V68" s="237">
        <v>0</v>
      </c>
      <c r="W68" s="237">
        <v>0</v>
      </c>
      <c r="X68" s="237">
        <v>0</v>
      </c>
      <c r="Y68" s="237">
        <v>5057000</v>
      </c>
      <c r="Z68" s="237">
        <v>0</v>
      </c>
      <c r="AA68" s="237">
        <v>0</v>
      </c>
      <c r="AB68" s="237">
        <v>0</v>
      </c>
      <c r="AC68" s="237">
        <v>0</v>
      </c>
      <c r="AD68" s="237">
        <v>5289500</v>
      </c>
      <c r="AE68" s="237">
        <v>0</v>
      </c>
      <c r="AF68" s="237">
        <v>11246000</v>
      </c>
    </row>
    <row r="69" spans="1:32" ht="14.25" x14ac:dyDescent="0.2">
      <c r="A69" s="362" t="s">
        <v>186</v>
      </c>
      <c r="B69" s="365" t="s">
        <v>34</v>
      </c>
      <c r="C69" s="367" t="s">
        <v>458</v>
      </c>
      <c r="D69" s="304"/>
      <c r="E69" s="207" t="s">
        <v>186</v>
      </c>
      <c r="F69" s="422" t="s">
        <v>34</v>
      </c>
      <c r="G69" s="287"/>
      <c r="H69" s="423"/>
      <c r="I69" s="368" t="s">
        <v>459</v>
      </c>
      <c r="J69" s="288"/>
      <c r="L69" s="235">
        <v>35000</v>
      </c>
      <c r="M69" s="421">
        <v>0</v>
      </c>
      <c r="N69" s="288"/>
      <c r="O69" s="235">
        <v>0</v>
      </c>
      <c r="P69" s="421">
        <v>0</v>
      </c>
      <c r="Q69" s="288"/>
      <c r="R69" s="421">
        <v>0</v>
      </c>
      <c r="S69" s="287"/>
      <c r="T69" s="288"/>
      <c r="U69" s="235">
        <v>0</v>
      </c>
      <c r="V69" s="235">
        <v>0</v>
      </c>
      <c r="W69" s="235">
        <v>0</v>
      </c>
      <c r="X69" s="235">
        <v>0</v>
      </c>
      <c r="Y69" s="235">
        <v>0</v>
      </c>
      <c r="Z69" s="235">
        <v>0</v>
      </c>
      <c r="AA69" s="235">
        <v>0</v>
      </c>
      <c r="AB69" s="235">
        <v>0</v>
      </c>
      <c r="AC69" s="235">
        <v>0</v>
      </c>
      <c r="AD69" s="235">
        <v>0</v>
      </c>
      <c r="AE69" s="235">
        <v>0</v>
      </c>
      <c r="AF69" s="235">
        <v>35000</v>
      </c>
    </row>
    <row r="70" spans="1:32" ht="14.25" x14ac:dyDescent="0.2">
      <c r="A70" s="364"/>
      <c r="B70" s="366"/>
      <c r="C70" s="306"/>
      <c r="D70" s="307"/>
      <c r="E70" s="358" t="s">
        <v>55</v>
      </c>
      <c r="F70" s="287"/>
      <c r="G70" s="287"/>
      <c r="H70" s="287"/>
      <c r="I70" s="287"/>
      <c r="J70" s="288"/>
      <c r="L70" s="237">
        <v>35000</v>
      </c>
      <c r="M70" s="424">
        <v>0</v>
      </c>
      <c r="N70" s="288"/>
      <c r="O70" s="237">
        <v>0</v>
      </c>
      <c r="P70" s="424">
        <v>0</v>
      </c>
      <c r="Q70" s="288"/>
      <c r="R70" s="424">
        <v>0</v>
      </c>
      <c r="S70" s="287"/>
      <c r="T70" s="288"/>
      <c r="U70" s="237">
        <v>0</v>
      </c>
      <c r="V70" s="237">
        <v>0</v>
      </c>
      <c r="W70" s="237">
        <v>0</v>
      </c>
      <c r="X70" s="237">
        <v>0</v>
      </c>
      <c r="Y70" s="237">
        <v>0</v>
      </c>
      <c r="Z70" s="237">
        <v>0</v>
      </c>
      <c r="AA70" s="237">
        <v>0</v>
      </c>
      <c r="AB70" s="237">
        <v>0</v>
      </c>
      <c r="AC70" s="237">
        <v>0</v>
      </c>
      <c r="AD70" s="237">
        <v>0</v>
      </c>
      <c r="AE70" s="237">
        <v>0</v>
      </c>
      <c r="AF70" s="237">
        <v>35000</v>
      </c>
    </row>
    <row r="71" spans="1:32" ht="14.25" x14ac:dyDescent="0.2">
      <c r="A71" s="362" t="s">
        <v>186</v>
      </c>
      <c r="B71" s="365" t="s">
        <v>7</v>
      </c>
      <c r="C71" s="367" t="s">
        <v>447</v>
      </c>
      <c r="D71" s="304"/>
      <c r="E71" s="207" t="s">
        <v>186</v>
      </c>
      <c r="F71" s="422" t="s">
        <v>333</v>
      </c>
      <c r="G71" s="287"/>
      <c r="H71" s="423"/>
      <c r="I71" s="368" t="s">
        <v>460</v>
      </c>
      <c r="J71" s="288"/>
      <c r="L71" s="235">
        <v>15000</v>
      </c>
      <c r="M71" s="421">
        <v>0</v>
      </c>
      <c r="N71" s="288"/>
      <c r="O71" s="235">
        <v>0</v>
      </c>
      <c r="P71" s="421">
        <v>0</v>
      </c>
      <c r="Q71" s="288"/>
      <c r="R71" s="421">
        <v>0</v>
      </c>
      <c r="S71" s="287"/>
      <c r="T71" s="288"/>
      <c r="U71" s="235">
        <v>0</v>
      </c>
      <c r="V71" s="235">
        <v>0</v>
      </c>
      <c r="W71" s="235">
        <v>0</v>
      </c>
      <c r="X71" s="235">
        <v>0</v>
      </c>
      <c r="Y71" s="235">
        <v>0</v>
      </c>
      <c r="Z71" s="235">
        <v>0</v>
      </c>
      <c r="AA71" s="235">
        <v>0</v>
      </c>
      <c r="AB71" s="235">
        <v>0</v>
      </c>
      <c r="AC71" s="235">
        <v>0</v>
      </c>
      <c r="AD71" s="235">
        <v>0</v>
      </c>
      <c r="AE71" s="235">
        <v>0</v>
      </c>
      <c r="AF71" s="235">
        <v>15000</v>
      </c>
    </row>
    <row r="72" spans="1:32" ht="14.25" x14ac:dyDescent="0.2">
      <c r="A72" s="363"/>
      <c r="B72" s="371"/>
      <c r="C72" s="277"/>
      <c r="D72" s="372"/>
      <c r="E72" s="207" t="s">
        <v>186</v>
      </c>
      <c r="F72" s="422" t="s">
        <v>173</v>
      </c>
      <c r="G72" s="287"/>
      <c r="H72" s="423"/>
      <c r="I72" s="368" t="s">
        <v>448</v>
      </c>
      <c r="J72" s="288"/>
      <c r="L72" s="235">
        <v>0</v>
      </c>
      <c r="M72" s="421">
        <v>0</v>
      </c>
      <c r="N72" s="288"/>
      <c r="O72" s="235">
        <v>0</v>
      </c>
      <c r="P72" s="421">
        <v>0</v>
      </c>
      <c r="Q72" s="288"/>
      <c r="R72" s="421">
        <v>0</v>
      </c>
      <c r="S72" s="287"/>
      <c r="T72" s="288"/>
      <c r="U72" s="235">
        <v>1961000</v>
      </c>
      <c r="V72" s="235">
        <v>0</v>
      </c>
      <c r="W72" s="235">
        <v>0</v>
      </c>
      <c r="X72" s="235">
        <v>0</v>
      </c>
      <c r="Y72" s="235">
        <v>0</v>
      </c>
      <c r="Z72" s="235">
        <v>0</v>
      </c>
      <c r="AA72" s="235">
        <v>0</v>
      </c>
      <c r="AB72" s="235">
        <v>0</v>
      </c>
      <c r="AC72" s="235">
        <v>0</v>
      </c>
      <c r="AD72" s="235">
        <v>0</v>
      </c>
      <c r="AE72" s="235">
        <v>0</v>
      </c>
      <c r="AF72" s="235">
        <v>1961000</v>
      </c>
    </row>
    <row r="73" spans="1:32" ht="14.25" x14ac:dyDescent="0.2">
      <c r="A73" s="363"/>
      <c r="B73" s="371"/>
      <c r="C73" s="277"/>
      <c r="D73" s="372"/>
      <c r="E73" s="207" t="s">
        <v>186</v>
      </c>
      <c r="F73" s="422" t="s">
        <v>334</v>
      </c>
      <c r="G73" s="287"/>
      <c r="H73" s="423"/>
      <c r="I73" s="368" t="s">
        <v>461</v>
      </c>
      <c r="J73" s="288"/>
      <c r="L73" s="235">
        <v>0</v>
      </c>
      <c r="M73" s="421">
        <v>0</v>
      </c>
      <c r="N73" s="288"/>
      <c r="O73" s="235">
        <v>0</v>
      </c>
      <c r="P73" s="421">
        <v>0</v>
      </c>
      <c r="Q73" s="288"/>
      <c r="R73" s="421">
        <v>0</v>
      </c>
      <c r="S73" s="287"/>
      <c r="T73" s="288"/>
      <c r="U73" s="235">
        <v>0</v>
      </c>
      <c r="V73" s="235">
        <v>52500</v>
      </c>
      <c r="W73" s="235">
        <v>0</v>
      </c>
      <c r="X73" s="235">
        <v>0</v>
      </c>
      <c r="Y73" s="235">
        <v>0</v>
      </c>
      <c r="Z73" s="235">
        <v>0</v>
      </c>
      <c r="AA73" s="235">
        <v>0</v>
      </c>
      <c r="AB73" s="235">
        <v>0</v>
      </c>
      <c r="AC73" s="235">
        <v>0</v>
      </c>
      <c r="AD73" s="235">
        <v>0</v>
      </c>
      <c r="AE73" s="235">
        <v>0</v>
      </c>
      <c r="AF73" s="235">
        <v>52500</v>
      </c>
    </row>
    <row r="74" spans="1:32" ht="14.25" x14ac:dyDescent="0.2">
      <c r="A74" s="364"/>
      <c r="B74" s="366"/>
      <c r="C74" s="306"/>
      <c r="D74" s="307"/>
      <c r="E74" s="358" t="s">
        <v>55</v>
      </c>
      <c r="F74" s="287"/>
      <c r="G74" s="287"/>
      <c r="H74" s="287"/>
      <c r="I74" s="287"/>
      <c r="J74" s="288"/>
      <c r="L74" s="237">
        <v>15000</v>
      </c>
      <c r="M74" s="424">
        <v>0</v>
      </c>
      <c r="N74" s="288"/>
      <c r="O74" s="237">
        <v>0</v>
      </c>
      <c r="P74" s="424">
        <v>0</v>
      </c>
      <c r="Q74" s="288"/>
      <c r="R74" s="424">
        <v>0</v>
      </c>
      <c r="S74" s="287"/>
      <c r="T74" s="288"/>
      <c r="U74" s="237">
        <v>1961000</v>
      </c>
      <c r="V74" s="237">
        <v>52500</v>
      </c>
      <c r="W74" s="237">
        <v>0</v>
      </c>
      <c r="X74" s="237">
        <v>0</v>
      </c>
      <c r="Y74" s="237">
        <v>0</v>
      </c>
      <c r="Z74" s="237">
        <v>0</v>
      </c>
      <c r="AA74" s="237">
        <v>0</v>
      </c>
      <c r="AB74" s="237">
        <v>0</v>
      </c>
      <c r="AC74" s="237">
        <v>0</v>
      </c>
      <c r="AD74" s="237">
        <v>0</v>
      </c>
      <c r="AE74" s="237">
        <v>0</v>
      </c>
      <c r="AF74" s="237">
        <v>2028500</v>
      </c>
    </row>
    <row r="75" spans="1:32" ht="14.25" x14ac:dyDescent="0.2">
      <c r="A75" s="362" t="s">
        <v>186</v>
      </c>
      <c r="B75" s="365" t="s">
        <v>2</v>
      </c>
      <c r="C75" s="367" t="s">
        <v>392</v>
      </c>
      <c r="D75" s="304"/>
      <c r="E75" s="207" t="s">
        <v>186</v>
      </c>
      <c r="F75" s="422" t="s">
        <v>122</v>
      </c>
      <c r="G75" s="287"/>
      <c r="H75" s="423"/>
      <c r="I75" s="368" t="s">
        <v>393</v>
      </c>
      <c r="J75" s="288"/>
      <c r="L75" s="235">
        <v>0</v>
      </c>
      <c r="M75" s="421">
        <v>0</v>
      </c>
      <c r="N75" s="288"/>
      <c r="O75" s="235">
        <v>0</v>
      </c>
      <c r="P75" s="421">
        <v>0</v>
      </c>
      <c r="Q75" s="288"/>
      <c r="R75" s="421">
        <v>0</v>
      </c>
      <c r="S75" s="287"/>
      <c r="T75" s="288"/>
      <c r="U75" s="235">
        <v>0</v>
      </c>
      <c r="V75" s="235">
        <v>0</v>
      </c>
      <c r="W75" s="235">
        <v>0</v>
      </c>
      <c r="X75" s="235">
        <v>0</v>
      </c>
      <c r="Y75" s="235">
        <v>0</v>
      </c>
      <c r="Z75" s="235">
        <v>0</v>
      </c>
      <c r="AA75" s="235">
        <v>0</v>
      </c>
      <c r="AB75" s="235">
        <v>0</v>
      </c>
      <c r="AC75" s="235">
        <v>0</v>
      </c>
      <c r="AD75" s="235">
        <v>0</v>
      </c>
      <c r="AE75" s="235">
        <v>98215</v>
      </c>
      <c r="AF75" s="235">
        <v>98215</v>
      </c>
    </row>
    <row r="76" spans="1:32" ht="14.25" x14ac:dyDescent="0.2">
      <c r="A76" s="363"/>
      <c r="B76" s="371"/>
      <c r="C76" s="277"/>
      <c r="D76" s="372"/>
      <c r="E76" s="207" t="s">
        <v>186</v>
      </c>
      <c r="F76" s="422" t="s">
        <v>124</v>
      </c>
      <c r="G76" s="287"/>
      <c r="H76" s="423"/>
      <c r="I76" s="368" t="s">
        <v>394</v>
      </c>
      <c r="J76" s="288"/>
      <c r="L76" s="235">
        <v>0</v>
      </c>
      <c r="M76" s="421">
        <v>0</v>
      </c>
      <c r="N76" s="288"/>
      <c r="O76" s="235">
        <v>0</v>
      </c>
      <c r="P76" s="421">
        <v>0</v>
      </c>
      <c r="Q76" s="288"/>
      <c r="R76" s="421">
        <v>0</v>
      </c>
      <c r="S76" s="287"/>
      <c r="T76" s="288"/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v>6134200</v>
      </c>
      <c r="AF76" s="235">
        <v>6134200</v>
      </c>
    </row>
    <row r="77" spans="1:32" ht="14.25" x14ac:dyDescent="0.2">
      <c r="A77" s="363"/>
      <c r="B77" s="371"/>
      <c r="C77" s="277"/>
      <c r="D77" s="372"/>
      <c r="E77" s="207" t="s">
        <v>186</v>
      </c>
      <c r="F77" s="422" t="s">
        <v>125</v>
      </c>
      <c r="G77" s="287"/>
      <c r="H77" s="423"/>
      <c r="I77" s="368" t="s">
        <v>395</v>
      </c>
      <c r="J77" s="288"/>
      <c r="L77" s="235">
        <v>0</v>
      </c>
      <c r="M77" s="421">
        <v>0</v>
      </c>
      <c r="N77" s="288"/>
      <c r="O77" s="235">
        <v>0</v>
      </c>
      <c r="P77" s="421">
        <v>0</v>
      </c>
      <c r="Q77" s="288"/>
      <c r="R77" s="421">
        <v>0</v>
      </c>
      <c r="S77" s="287"/>
      <c r="T77" s="288"/>
      <c r="U77" s="235">
        <v>0</v>
      </c>
      <c r="V77" s="235">
        <v>0</v>
      </c>
      <c r="W77" s="235">
        <v>0</v>
      </c>
      <c r="X77" s="235">
        <v>0</v>
      </c>
      <c r="Y77" s="235">
        <v>0</v>
      </c>
      <c r="Z77" s="235">
        <v>0</v>
      </c>
      <c r="AA77" s="235">
        <v>0</v>
      </c>
      <c r="AB77" s="235">
        <v>0</v>
      </c>
      <c r="AC77" s="235">
        <v>0</v>
      </c>
      <c r="AD77" s="235">
        <v>0</v>
      </c>
      <c r="AE77" s="235">
        <v>2363200</v>
      </c>
      <c r="AF77" s="235">
        <v>2363200</v>
      </c>
    </row>
    <row r="78" spans="1:32" ht="14.25" x14ac:dyDescent="0.2">
      <c r="A78" s="363"/>
      <c r="B78" s="371"/>
      <c r="C78" s="277"/>
      <c r="D78" s="372"/>
      <c r="E78" s="207" t="s">
        <v>186</v>
      </c>
      <c r="F78" s="422" t="s">
        <v>126</v>
      </c>
      <c r="G78" s="287"/>
      <c r="H78" s="423"/>
      <c r="I78" s="368" t="s">
        <v>396</v>
      </c>
      <c r="J78" s="288"/>
      <c r="L78" s="235">
        <v>0</v>
      </c>
      <c r="M78" s="421">
        <v>0</v>
      </c>
      <c r="N78" s="288"/>
      <c r="O78" s="235">
        <v>0</v>
      </c>
      <c r="P78" s="421">
        <v>0</v>
      </c>
      <c r="Q78" s="288"/>
      <c r="R78" s="421">
        <v>0</v>
      </c>
      <c r="S78" s="287"/>
      <c r="T78" s="288"/>
      <c r="U78" s="235">
        <v>0</v>
      </c>
      <c r="V78" s="235">
        <v>0</v>
      </c>
      <c r="W78" s="235">
        <v>0</v>
      </c>
      <c r="X78" s="235">
        <v>0</v>
      </c>
      <c r="Y78" s="235">
        <v>0</v>
      </c>
      <c r="Z78" s="235">
        <v>0</v>
      </c>
      <c r="AA78" s="235">
        <v>0</v>
      </c>
      <c r="AB78" s="235">
        <v>0</v>
      </c>
      <c r="AC78" s="235">
        <v>0</v>
      </c>
      <c r="AD78" s="235">
        <v>0</v>
      </c>
      <c r="AE78" s="235">
        <v>108000</v>
      </c>
      <c r="AF78" s="235">
        <v>108000</v>
      </c>
    </row>
    <row r="79" spans="1:32" ht="14.25" x14ac:dyDescent="0.2">
      <c r="A79" s="363"/>
      <c r="B79" s="371"/>
      <c r="C79" s="277"/>
      <c r="D79" s="372"/>
      <c r="E79" s="207" t="s">
        <v>186</v>
      </c>
      <c r="F79" s="422" t="s">
        <v>157</v>
      </c>
      <c r="G79" s="287"/>
      <c r="H79" s="423"/>
      <c r="I79" s="368" t="s">
        <v>397</v>
      </c>
      <c r="J79" s="288"/>
      <c r="L79" s="235">
        <v>0</v>
      </c>
      <c r="M79" s="421">
        <v>0</v>
      </c>
      <c r="N79" s="288"/>
      <c r="O79" s="235">
        <v>0</v>
      </c>
      <c r="P79" s="421">
        <v>0</v>
      </c>
      <c r="Q79" s="288"/>
      <c r="R79" s="421">
        <v>0</v>
      </c>
      <c r="S79" s="287"/>
      <c r="T79" s="288"/>
      <c r="U79" s="235">
        <v>0</v>
      </c>
      <c r="V79" s="235">
        <v>0</v>
      </c>
      <c r="W79" s="235">
        <v>0</v>
      </c>
      <c r="X79" s="235">
        <v>0</v>
      </c>
      <c r="Y79" s="235">
        <v>0</v>
      </c>
      <c r="Z79" s="235">
        <v>0</v>
      </c>
      <c r="AA79" s="235">
        <v>0</v>
      </c>
      <c r="AB79" s="235">
        <v>0</v>
      </c>
      <c r="AC79" s="235">
        <v>0</v>
      </c>
      <c r="AD79" s="235">
        <v>0</v>
      </c>
      <c r="AE79" s="235">
        <v>700089</v>
      </c>
      <c r="AF79" s="235">
        <v>700089</v>
      </c>
    </row>
    <row r="80" spans="1:32" ht="14.25" x14ac:dyDescent="0.2">
      <c r="A80" s="363"/>
      <c r="B80" s="371"/>
      <c r="C80" s="277"/>
      <c r="D80" s="372"/>
      <c r="E80" s="207" t="s">
        <v>186</v>
      </c>
      <c r="F80" s="422" t="s">
        <v>158</v>
      </c>
      <c r="G80" s="287"/>
      <c r="H80" s="423"/>
      <c r="I80" s="368" t="s">
        <v>398</v>
      </c>
      <c r="J80" s="288"/>
      <c r="L80" s="235">
        <v>0</v>
      </c>
      <c r="M80" s="421">
        <v>0</v>
      </c>
      <c r="N80" s="288"/>
      <c r="O80" s="235">
        <v>0</v>
      </c>
      <c r="P80" s="421">
        <v>0</v>
      </c>
      <c r="Q80" s="288"/>
      <c r="R80" s="421">
        <v>0</v>
      </c>
      <c r="S80" s="287"/>
      <c r="T80" s="288"/>
      <c r="U80" s="235">
        <v>0</v>
      </c>
      <c r="V80" s="235">
        <v>0</v>
      </c>
      <c r="W80" s="235">
        <v>0</v>
      </c>
      <c r="X80" s="235">
        <v>0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v>214500</v>
      </c>
      <c r="AF80" s="235">
        <v>214500</v>
      </c>
    </row>
    <row r="81" spans="1:32" ht="14.25" x14ac:dyDescent="0.2">
      <c r="A81" s="364"/>
      <c r="B81" s="366"/>
      <c r="C81" s="306"/>
      <c r="D81" s="307"/>
      <c r="E81" s="358" t="s">
        <v>55</v>
      </c>
      <c r="F81" s="287"/>
      <c r="G81" s="287"/>
      <c r="H81" s="287"/>
      <c r="I81" s="287"/>
      <c r="J81" s="288"/>
      <c r="L81" s="237">
        <v>0</v>
      </c>
      <c r="M81" s="424">
        <v>0</v>
      </c>
      <c r="N81" s="288"/>
      <c r="O81" s="237">
        <v>0</v>
      </c>
      <c r="P81" s="424">
        <v>0</v>
      </c>
      <c r="Q81" s="288"/>
      <c r="R81" s="424">
        <v>0</v>
      </c>
      <c r="S81" s="287"/>
      <c r="T81" s="288"/>
      <c r="U81" s="237">
        <v>0</v>
      </c>
      <c r="V81" s="237">
        <v>0</v>
      </c>
      <c r="W81" s="237">
        <v>0</v>
      </c>
      <c r="X81" s="237">
        <v>0</v>
      </c>
      <c r="Y81" s="237">
        <v>0</v>
      </c>
      <c r="Z81" s="237">
        <v>0</v>
      </c>
      <c r="AA81" s="237">
        <v>0</v>
      </c>
      <c r="AB81" s="237">
        <v>0</v>
      </c>
      <c r="AC81" s="237">
        <v>0</v>
      </c>
      <c r="AD81" s="237">
        <v>0</v>
      </c>
      <c r="AE81" s="237">
        <v>9618204</v>
      </c>
      <c r="AF81" s="237">
        <v>9618204</v>
      </c>
    </row>
    <row r="82" spans="1:32" ht="14.25" x14ac:dyDescent="0.2">
      <c r="A82" s="419" t="s">
        <v>240</v>
      </c>
      <c r="B82" s="287"/>
      <c r="C82" s="287"/>
      <c r="D82" s="287"/>
      <c r="E82" s="287"/>
      <c r="F82" s="287"/>
      <c r="G82" s="287"/>
      <c r="H82" s="287"/>
      <c r="I82" s="287"/>
      <c r="J82" s="288"/>
      <c r="L82" s="240">
        <v>7930628.75</v>
      </c>
      <c r="M82" s="420">
        <v>2421424</v>
      </c>
      <c r="N82" s="288"/>
      <c r="O82" s="240">
        <v>334000</v>
      </c>
      <c r="P82" s="420">
        <v>87000</v>
      </c>
      <c r="Q82" s="288"/>
      <c r="R82" s="420">
        <v>3335493.52</v>
      </c>
      <c r="S82" s="287"/>
      <c r="T82" s="288"/>
      <c r="U82" s="240">
        <v>4919994.4000000004</v>
      </c>
      <c r="V82" s="240">
        <v>162500</v>
      </c>
      <c r="W82" s="240">
        <v>95000</v>
      </c>
      <c r="X82" s="240">
        <v>2319380</v>
      </c>
      <c r="Y82" s="240">
        <v>5057000</v>
      </c>
      <c r="Z82" s="240">
        <v>271000</v>
      </c>
      <c r="AA82" s="240">
        <v>650000</v>
      </c>
      <c r="AB82" s="240">
        <v>190300</v>
      </c>
      <c r="AC82" s="240">
        <v>50000</v>
      </c>
      <c r="AD82" s="240">
        <v>6355567</v>
      </c>
      <c r="AE82" s="240">
        <v>9618204</v>
      </c>
      <c r="AF82" s="240">
        <v>43797491.670000002</v>
      </c>
    </row>
  </sheetData>
  <mergeCells count="422">
    <mergeCell ref="M78:N78"/>
    <mergeCell ref="P78:Q78"/>
    <mergeCell ref="R78:T78"/>
    <mergeCell ref="A1:AF1"/>
    <mergeCell ref="A2:AF2"/>
    <mergeCell ref="A3:AF3"/>
    <mergeCell ref="F76:H76"/>
    <mergeCell ref="I76:J76"/>
    <mergeCell ref="M76:N76"/>
    <mergeCell ref="P76:Q76"/>
    <mergeCell ref="R76:T76"/>
    <mergeCell ref="M77:N77"/>
    <mergeCell ref="P77:Q77"/>
    <mergeCell ref="R77:T77"/>
    <mergeCell ref="M74:N74"/>
    <mergeCell ref="P74:Q74"/>
    <mergeCell ref="R74:T74"/>
    <mergeCell ref="F75:H75"/>
    <mergeCell ref="I75:J75"/>
    <mergeCell ref="M75:N75"/>
    <mergeCell ref="P75:Q75"/>
    <mergeCell ref="M69:N69"/>
    <mergeCell ref="P69:Q69"/>
    <mergeCell ref="R69:T69"/>
    <mergeCell ref="R75:T75"/>
    <mergeCell ref="M70:N70"/>
    <mergeCell ref="P70:Q70"/>
    <mergeCell ref="R70:T70"/>
    <mergeCell ref="F71:H71"/>
    <mergeCell ref="I71:J71"/>
    <mergeCell ref="M71:N71"/>
    <mergeCell ref="P71:Q71"/>
    <mergeCell ref="R71:T71"/>
    <mergeCell ref="F72:H72"/>
    <mergeCell ref="I72:J72"/>
    <mergeCell ref="M72:N72"/>
    <mergeCell ref="P72:Q72"/>
    <mergeCell ref="R72:T72"/>
    <mergeCell ref="F73:H73"/>
    <mergeCell ref="I73:J73"/>
    <mergeCell ref="M73:N73"/>
    <mergeCell ref="P73:Q73"/>
    <mergeCell ref="R73:T73"/>
    <mergeCell ref="R66:T66"/>
    <mergeCell ref="F67:H67"/>
    <mergeCell ref="I67:J67"/>
    <mergeCell ref="M67:N67"/>
    <mergeCell ref="P67:Q67"/>
    <mergeCell ref="R67:T67"/>
    <mergeCell ref="M68:N68"/>
    <mergeCell ref="P68:Q68"/>
    <mergeCell ref="R68:T68"/>
    <mergeCell ref="F66:H66"/>
    <mergeCell ref="I66:J66"/>
    <mergeCell ref="M66:N66"/>
    <mergeCell ref="F43:H43"/>
    <mergeCell ref="I43:J43"/>
    <mergeCell ref="I39:J39"/>
    <mergeCell ref="I25:J25"/>
    <mergeCell ref="F31:H31"/>
    <mergeCell ref="F27:H27"/>
    <mergeCell ref="F51:H51"/>
    <mergeCell ref="I51:J51"/>
    <mergeCell ref="F55:H55"/>
    <mergeCell ref="I55:J55"/>
    <mergeCell ref="F52:H52"/>
    <mergeCell ref="I52:J52"/>
    <mergeCell ref="F54:H54"/>
    <mergeCell ref="I54:J54"/>
    <mergeCell ref="F46:H46"/>
    <mergeCell ref="I46:J46"/>
    <mergeCell ref="F47:H47"/>
    <mergeCell ref="I47:J47"/>
    <mergeCell ref="F50:H50"/>
    <mergeCell ref="E28:J28"/>
    <mergeCell ref="P26:Q26"/>
    <mergeCell ref="M27:N27"/>
    <mergeCell ref="P27:Q27"/>
    <mergeCell ref="F20:H20"/>
    <mergeCell ref="I20:J20"/>
    <mergeCell ref="F17:H17"/>
    <mergeCell ref="I17:J17"/>
    <mergeCell ref="A17:A23"/>
    <mergeCell ref="B17:B23"/>
    <mergeCell ref="C17:D23"/>
    <mergeCell ref="F19:H19"/>
    <mergeCell ref="I19:J19"/>
    <mergeCell ref="E23:J23"/>
    <mergeCell ref="F18:H18"/>
    <mergeCell ref="F24:H24"/>
    <mergeCell ref="I24:J24"/>
    <mergeCell ref="I14:J14"/>
    <mergeCell ref="F15:H15"/>
    <mergeCell ref="M28:N28"/>
    <mergeCell ref="R60:T60"/>
    <mergeCell ref="I18:J18"/>
    <mergeCell ref="I21:J21"/>
    <mergeCell ref="I34:J34"/>
    <mergeCell ref="I40:J40"/>
    <mergeCell ref="F21:H21"/>
    <mergeCell ref="R28:T28"/>
    <mergeCell ref="M59:N59"/>
    <mergeCell ref="P59:Q59"/>
    <mergeCell ref="F39:H39"/>
    <mergeCell ref="M29:N29"/>
    <mergeCell ref="P30:Q30"/>
    <mergeCell ref="F41:H41"/>
    <mergeCell ref="I41:J41"/>
    <mergeCell ref="F26:H26"/>
    <mergeCell ref="I26:J26"/>
    <mergeCell ref="P43:Q43"/>
    <mergeCell ref="M33:N33"/>
    <mergeCell ref="P33:Q33"/>
    <mergeCell ref="P32:Q32"/>
    <mergeCell ref="P23:Q23"/>
    <mergeCell ref="R18:T18"/>
    <mergeCell ref="F13:H13"/>
    <mergeCell ref="I13:J13"/>
    <mergeCell ref="M49:N49"/>
    <mergeCell ref="P47:Q47"/>
    <mergeCell ref="R47:T47"/>
    <mergeCell ref="M48:N48"/>
    <mergeCell ref="P48:Q48"/>
    <mergeCell ref="R48:T48"/>
    <mergeCell ref="R34:T34"/>
    <mergeCell ref="R30:T30"/>
    <mergeCell ref="M26:N26"/>
    <mergeCell ref="M30:N30"/>
    <mergeCell ref="F35:H35"/>
    <mergeCell ref="I35:J35"/>
    <mergeCell ref="F32:H32"/>
    <mergeCell ref="I32:J32"/>
    <mergeCell ref="I31:J31"/>
    <mergeCell ref="F22:H22"/>
    <mergeCell ref="I22:J22"/>
    <mergeCell ref="F14:H14"/>
    <mergeCell ref="M22:N22"/>
    <mergeCell ref="P21:Q21"/>
    <mergeCell ref="M24:N24"/>
    <mergeCell ref="F64:H64"/>
    <mergeCell ref="I64:J64"/>
    <mergeCell ref="E63:J63"/>
    <mergeCell ref="M65:N65"/>
    <mergeCell ref="P65:Q65"/>
    <mergeCell ref="A54:A63"/>
    <mergeCell ref="B54:B63"/>
    <mergeCell ref="C54:D63"/>
    <mergeCell ref="F59:H59"/>
    <mergeCell ref="I59:J59"/>
    <mergeCell ref="A64:A68"/>
    <mergeCell ref="B64:B68"/>
    <mergeCell ref="C64:D68"/>
    <mergeCell ref="E65:E66"/>
    <mergeCell ref="F65:H65"/>
    <mergeCell ref="I65:J65"/>
    <mergeCell ref="E68:J68"/>
    <mergeCell ref="P55:Q55"/>
    <mergeCell ref="P56:Q56"/>
    <mergeCell ref="F57:H57"/>
    <mergeCell ref="I57:J57"/>
    <mergeCell ref="P66:Q66"/>
    <mergeCell ref="R65:T65"/>
    <mergeCell ref="F60:H60"/>
    <mergeCell ref="I60:J60"/>
    <mergeCell ref="F58:H58"/>
    <mergeCell ref="I58:J58"/>
    <mergeCell ref="F62:H62"/>
    <mergeCell ref="I62:J62"/>
    <mergeCell ref="M62:N62"/>
    <mergeCell ref="P62:Q62"/>
    <mergeCell ref="R62:T62"/>
    <mergeCell ref="M63:N63"/>
    <mergeCell ref="P63:Q63"/>
    <mergeCell ref="R63:T63"/>
    <mergeCell ref="M64:N64"/>
    <mergeCell ref="P64:Q64"/>
    <mergeCell ref="R64:T64"/>
    <mergeCell ref="M61:N61"/>
    <mergeCell ref="P61:Q61"/>
    <mergeCell ref="R61:T61"/>
    <mergeCell ref="R59:T59"/>
    <mergeCell ref="M60:N60"/>
    <mergeCell ref="P60:Q60"/>
    <mergeCell ref="F61:H61"/>
    <mergeCell ref="I61:J61"/>
    <mergeCell ref="P14:Q14"/>
    <mergeCell ref="M18:N18"/>
    <mergeCell ref="P18:Q18"/>
    <mergeCell ref="M13:N13"/>
    <mergeCell ref="M16:N16"/>
    <mergeCell ref="P16:Q16"/>
    <mergeCell ref="R16:T16"/>
    <mergeCell ref="R14:T14"/>
    <mergeCell ref="P28:Q28"/>
    <mergeCell ref="M19:N19"/>
    <mergeCell ref="P19:Q19"/>
    <mergeCell ref="R19:T19"/>
    <mergeCell ref="M21:N21"/>
    <mergeCell ref="P24:Q24"/>
    <mergeCell ref="P15:Q15"/>
    <mergeCell ref="R15:T15"/>
    <mergeCell ref="R13:T13"/>
    <mergeCell ref="R17:T17"/>
    <mergeCell ref="M17:N17"/>
    <mergeCell ref="P17:Q17"/>
    <mergeCell ref="P25:Q25"/>
    <mergeCell ref="R25:T25"/>
    <mergeCell ref="R20:T20"/>
    <mergeCell ref="M25:N25"/>
    <mergeCell ref="R23:T23"/>
    <mergeCell ref="M23:N23"/>
    <mergeCell ref="P22:Q22"/>
    <mergeCell ref="R22:T22"/>
    <mergeCell ref="R21:T21"/>
    <mergeCell ref="R12:T12"/>
    <mergeCell ref="R40:T40"/>
    <mergeCell ref="P37:Q37"/>
    <mergeCell ref="M34:N34"/>
    <mergeCell ref="M36:N36"/>
    <mergeCell ref="M31:N31"/>
    <mergeCell ref="R38:T38"/>
    <mergeCell ref="M39:N39"/>
    <mergeCell ref="P39:Q39"/>
    <mergeCell ref="R39:T39"/>
    <mergeCell ref="R35:T35"/>
    <mergeCell ref="M35:N35"/>
    <mergeCell ref="M40:N40"/>
    <mergeCell ref="P40:Q40"/>
    <mergeCell ref="M38:N38"/>
    <mergeCell ref="P38:Q38"/>
    <mergeCell ref="M37:N37"/>
    <mergeCell ref="R29:T29"/>
    <mergeCell ref="M12:N12"/>
    <mergeCell ref="R36:T36"/>
    <mergeCell ref="M15:N15"/>
    <mergeCell ref="P31:Q31"/>
    <mergeCell ref="M20:N20"/>
    <mergeCell ref="P20:Q20"/>
    <mergeCell ref="R46:T46"/>
    <mergeCell ref="M45:N45"/>
    <mergeCell ref="P45:Q45"/>
    <mergeCell ref="R43:T43"/>
    <mergeCell ref="R33:T33"/>
    <mergeCell ref="M43:N43"/>
    <mergeCell ref="R26:T26"/>
    <mergeCell ref="R31:T31"/>
    <mergeCell ref="R45:T45"/>
    <mergeCell ref="R42:T42"/>
    <mergeCell ref="R37:T37"/>
    <mergeCell ref="M42:N42"/>
    <mergeCell ref="P42:Q42"/>
    <mergeCell ref="P34:Q34"/>
    <mergeCell ref="R32:T32"/>
    <mergeCell ref="M41:N41"/>
    <mergeCell ref="P41:Q41"/>
    <mergeCell ref="R41:T41"/>
    <mergeCell ref="R24:T24"/>
    <mergeCell ref="F56:H56"/>
    <mergeCell ref="I56:J56"/>
    <mergeCell ref="M56:N56"/>
    <mergeCell ref="R55:T55"/>
    <mergeCell ref="M53:N53"/>
    <mergeCell ref="P53:Q53"/>
    <mergeCell ref="R53:T53"/>
    <mergeCell ref="M52:N52"/>
    <mergeCell ref="M50:N50"/>
    <mergeCell ref="P54:Q54"/>
    <mergeCell ref="R51:T51"/>
    <mergeCell ref="R50:T50"/>
    <mergeCell ref="P51:Q51"/>
    <mergeCell ref="R54:T54"/>
    <mergeCell ref="P52:Q52"/>
    <mergeCell ref="R52:T52"/>
    <mergeCell ref="P50:Q50"/>
    <mergeCell ref="M55:N55"/>
    <mergeCell ref="M54:N54"/>
    <mergeCell ref="I50:J50"/>
    <mergeCell ref="M51:N51"/>
    <mergeCell ref="L4:N5"/>
    <mergeCell ref="O4:Q5"/>
    <mergeCell ref="R4:U5"/>
    <mergeCell ref="V4:V5"/>
    <mergeCell ref="R56:T56"/>
    <mergeCell ref="M57:N57"/>
    <mergeCell ref="P57:Q57"/>
    <mergeCell ref="R57:T57"/>
    <mergeCell ref="M58:N58"/>
    <mergeCell ref="P58:Q58"/>
    <mergeCell ref="R58:T58"/>
    <mergeCell ref="M47:N47"/>
    <mergeCell ref="R27:T27"/>
    <mergeCell ref="P36:Q36"/>
    <mergeCell ref="P29:Q29"/>
    <mergeCell ref="M32:N32"/>
    <mergeCell ref="P46:Q46"/>
    <mergeCell ref="P44:Q44"/>
    <mergeCell ref="R44:T44"/>
    <mergeCell ref="P49:Q49"/>
    <mergeCell ref="R49:T49"/>
    <mergeCell ref="M46:N46"/>
    <mergeCell ref="M44:N44"/>
    <mergeCell ref="P35:Q35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2:H12"/>
    <mergeCell ref="I12:J12"/>
    <mergeCell ref="E16:J16"/>
    <mergeCell ref="R9:T9"/>
    <mergeCell ref="M11:N11"/>
    <mergeCell ref="F11:H11"/>
    <mergeCell ref="I11:J11"/>
    <mergeCell ref="M9:N9"/>
    <mergeCell ref="P9:Q9"/>
    <mergeCell ref="I15:J15"/>
    <mergeCell ref="R11:T11"/>
    <mergeCell ref="P12:Q12"/>
    <mergeCell ref="P11:Q11"/>
    <mergeCell ref="P13:Q13"/>
    <mergeCell ref="M14:N14"/>
    <mergeCell ref="A29:A33"/>
    <mergeCell ref="B29:B33"/>
    <mergeCell ref="C29:D33"/>
    <mergeCell ref="F29:H29"/>
    <mergeCell ref="I29:J29"/>
    <mergeCell ref="E33:J33"/>
    <mergeCell ref="F30:H30"/>
    <mergeCell ref="I30:J30"/>
    <mergeCell ref="F25:H25"/>
    <mergeCell ref="I27:J27"/>
    <mergeCell ref="A24:A28"/>
    <mergeCell ref="B24:B28"/>
    <mergeCell ref="C24:D28"/>
    <mergeCell ref="A34:A48"/>
    <mergeCell ref="B34:B48"/>
    <mergeCell ref="C34:D48"/>
    <mergeCell ref="F44:H44"/>
    <mergeCell ref="I44:J44"/>
    <mergeCell ref="E48:J48"/>
    <mergeCell ref="A49:A53"/>
    <mergeCell ref="B49:B53"/>
    <mergeCell ref="C49:D53"/>
    <mergeCell ref="F49:H49"/>
    <mergeCell ref="I49:J49"/>
    <mergeCell ref="E53:J53"/>
    <mergeCell ref="F34:H34"/>
    <mergeCell ref="F40:H40"/>
    <mergeCell ref="F45:H45"/>
    <mergeCell ref="I45:J45"/>
    <mergeCell ref="F36:H36"/>
    <mergeCell ref="I36:J36"/>
    <mergeCell ref="F38:H38"/>
    <mergeCell ref="I38:J38"/>
    <mergeCell ref="F42:H42"/>
    <mergeCell ref="I42:J42"/>
    <mergeCell ref="F37:H37"/>
    <mergeCell ref="I37:J37"/>
    <mergeCell ref="I79:J79"/>
    <mergeCell ref="B69:B70"/>
    <mergeCell ref="C69:D70"/>
    <mergeCell ref="F69:H69"/>
    <mergeCell ref="I69:J69"/>
    <mergeCell ref="E70:J70"/>
    <mergeCell ref="A71:A74"/>
    <mergeCell ref="B71:B74"/>
    <mergeCell ref="C71:D74"/>
    <mergeCell ref="E74:J74"/>
    <mergeCell ref="A69:A70"/>
    <mergeCell ref="A82:J82"/>
    <mergeCell ref="M82:N82"/>
    <mergeCell ref="P82:Q82"/>
    <mergeCell ref="R82:T82"/>
    <mergeCell ref="M79:N79"/>
    <mergeCell ref="P79:Q79"/>
    <mergeCell ref="R79:T79"/>
    <mergeCell ref="F80:H80"/>
    <mergeCell ref="I80:J80"/>
    <mergeCell ref="M80:N80"/>
    <mergeCell ref="P80:Q80"/>
    <mergeCell ref="R80:T80"/>
    <mergeCell ref="E81:J81"/>
    <mergeCell ref="M81:N81"/>
    <mergeCell ref="P81:Q81"/>
    <mergeCell ref="R81:T81"/>
    <mergeCell ref="A75:A81"/>
    <mergeCell ref="B75:B81"/>
    <mergeCell ref="C75:D81"/>
    <mergeCell ref="F77:H77"/>
    <mergeCell ref="I77:J77"/>
    <mergeCell ref="F78:H78"/>
    <mergeCell ref="I78:J78"/>
    <mergeCell ref="F79:H79"/>
  </mergeCells>
  <pageMargins left="0.23622047244094491" right="0.23622047244094491" top="0.55118110236220474" bottom="0.35433070866141736" header="0.31496062992125984" footer="0.31496062992125984"/>
  <pageSetup paperSize="9" scale="47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โอนงบ</vt:lpstr>
      <vt:lpstr>คงเหลือทุกแหล่งเงิน</vt:lpstr>
      <vt:lpstr>คงเหลือทุกแหล่งเงิน!Print_Titles</vt:lpstr>
      <vt:lpstr>จ่ายจากเงินรายรับ!Print_Titles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2017-12-18T06:03:29Z</cp:lastPrinted>
  <dcterms:created xsi:type="dcterms:W3CDTF">2007-07-06T07:24:03Z</dcterms:created>
  <dcterms:modified xsi:type="dcterms:W3CDTF">2018-11-08T08:53:19Z</dcterms:modified>
</cp:coreProperties>
</file>